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<sst xmlns="http://schemas.openxmlformats.org/spreadsheetml/2006/main" count="1061" uniqueCount="191">
  <si>
    <t>Date</t>
  </si>
  <si>
    <t>Call #</t>
  </si>
  <si>
    <t>Call Type</t>
  </si>
  <si>
    <t>Address</t>
  </si>
  <si>
    <t>`17</t>
  </si>
  <si>
    <t>Structure Fire</t>
  </si>
  <si>
    <t>13607 Glen Savage Farm Rd</t>
  </si>
  <si>
    <t>Cooks Mills Rd</t>
  </si>
  <si>
    <t>Brush Fire</t>
  </si>
  <si>
    <t>10013 Devore Street</t>
  </si>
  <si>
    <t>203 Mccloud Rd</t>
  </si>
  <si>
    <t>Amb. Assist</t>
  </si>
  <si>
    <t>12340 Cash Valley Rd</t>
  </si>
  <si>
    <t>275 Hite Hollow Rd</t>
  </si>
  <si>
    <t>Flue Fire</t>
  </si>
  <si>
    <t>10 Rye Street</t>
  </si>
  <si>
    <t xml:space="preserve">11910 Colorado Avenue </t>
  </si>
  <si>
    <t>13205 Frantz Hollow Rd</t>
  </si>
  <si>
    <t xml:space="preserve">12815 Winchester Rd </t>
  </si>
  <si>
    <t>Flooding Condition</t>
  </si>
  <si>
    <t>13915 Mt. Savage Rd</t>
  </si>
  <si>
    <t>12803 Cobblestone Rd (Mt. Savage)</t>
  </si>
  <si>
    <t>Flooded Basement</t>
  </si>
  <si>
    <t>Leamaster Lane</t>
  </si>
  <si>
    <t>10005 Hummingbird Street</t>
  </si>
  <si>
    <t>14406 Shellsburg Rd</t>
  </si>
  <si>
    <t>Trees Down</t>
  </si>
  <si>
    <t>Palo Alto Rd</t>
  </si>
  <si>
    <t>14406 Ellerslie Rd</t>
  </si>
  <si>
    <t>333 Fort Hill Drive</t>
  </si>
  <si>
    <t>Rt 160 Wellersburg</t>
  </si>
  <si>
    <t>10-50 PI</t>
  </si>
  <si>
    <t>Rocky Gap- Hooley Plunge</t>
  </si>
  <si>
    <t>Swan Pond Rd (Wiley Ford WV)</t>
  </si>
  <si>
    <t>5746 Cumberland Highway</t>
  </si>
  <si>
    <t>1769 Hyndman Rd</t>
  </si>
  <si>
    <t>11907 Homewood Street</t>
  </si>
  <si>
    <t>Standby Co. 2 Station 1 (Banquet)</t>
  </si>
  <si>
    <t>Standby</t>
  </si>
  <si>
    <t>124 Kings Grove Lane</t>
  </si>
  <si>
    <t>14404 Ellerslie Rd</t>
  </si>
  <si>
    <t>Landis Rd</t>
  </si>
  <si>
    <t>200 Hyndman Rd</t>
  </si>
  <si>
    <t>1884 Palo Alto Rd</t>
  </si>
  <si>
    <t>Automatic Fire Alarm</t>
  </si>
  <si>
    <t>12421 Henry Drive</t>
  </si>
  <si>
    <t>15607 Mile Lane (Mt. Savage)</t>
  </si>
  <si>
    <t>1221 W. Braddock Rd</t>
  </si>
  <si>
    <t>10307 Mason Dixon View</t>
  </si>
  <si>
    <t>10-50 PD</t>
  </si>
  <si>
    <t>Rt. 35 @ Hopkins Street</t>
  </si>
  <si>
    <t>Mt. Savage School</t>
  </si>
  <si>
    <t>195 Hite Hollow Rd</t>
  </si>
  <si>
    <t>11306 Ore Street</t>
  </si>
  <si>
    <t>Gooseberry Rd (Hyndman)</t>
  </si>
  <si>
    <t>Personnel</t>
  </si>
  <si>
    <t>Dickie Devore</t>
  </si>
  <si>
    <t>Mark Williams</t>
  </si>
  <si>
    <t>Wayne Shriner</t>
  </si>
  <si>
    <t>Month</t>
  </si>
  <si>
    <t>Calls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</si>
  <si>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</si>
  <si>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</si>
  <si>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</si>
  <si>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</si>
  <si>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</si>
  <si>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</si>
  <si>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</si>
  <si>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</si>
  <si>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</si>
  <si>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</si>
  <si>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</si>
  <si>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</si>
  <si>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</si>
  <si>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Scott Williams</t>
  </si>
  <si>
    <t>Rob Johnson</t>
  </si>
  <si>
    <t>Andy Lybarger</t>
  </si>
  <si>
    <t>Dave Christner</t>
  </si>
  <si>
    <t>Tom Logsdon</t>
  </si>
  <si>
    <t>Kara Kile</t>
  </si>
  <si>
    <t>Dave Landis</t>
  </si>
  <si>
    <t>Dave Snyder</t>
  </si>
  <si>
    <t>Dick Fetters</t>
  </si>
  <si>
    <t>Travis Hook</t>
  </si>
  <si>
    <t>Brett Landis</t>
  </si>
  <si>
    <t>David Crabtree</t>
  </si>
  <si>
    <t>Jenn Christner</t>
  </si>
  <si>
    <t>Jesse Ritter</t>
  </si>
  <si>
    <t>Brett Kile</t>
  </si>
  <si>
    <t>Joey Logsdon</t>
  </si>
  <si>
    <t>Rickie Devore</t>
  </si>
  <si>
    <t>Cameron Pressman</t>
  </si>
  <si>
    <t>Rocky Reed</t>
  </si>
  <si>
    <t>Josh Logsdon</t>
  </si>
  <si>
    <t>Codie Hook</t>
  </si>
  <si>
    <t>Tyler Devore</t>
  </si>
  <si>
    <t>Caleb Browning</t>
  </si>
  <si>
    <t>Daniel Williams</t>
  </si>
  <si>
    <t>Logan Snyder</t>
  </si>
  <si>
    <t>Kayla Williams</t>
  </si>
  <si>
    <t>Austin Christner</t>
  </si>
  <si>
    <t>Dylan Williams</t>
  </si>
  <si>
    <t>X</t>
  </si>
  <si>
    <t>Total Calls (Personnel Ran)</t>
  </si>
  <si>
    <t>12211 Henry Drive SW</t>
  </si>
  <si>
    <t>12505 Ellerslie Rd</t>
  </si>
  <si>
    <t>410 National Highway</t>
  </si>
  <si>
    <t>110 Kings Grove Rd</t>
  </si>
  <si>
    <t>Vehicle Fire</t>
  </si>
  <si>
    <t>10335 Mt. Savage Rd</t>
  </si>
  <si>
    <t>12801 Hannah Drive</t>
  </si>
  <si>
    <t>12108 Getson Lane</t>
  </si>
  <si>
    <t>12603 Ellerslie Rd</t>
  </si>
  <si>
    <t>10006 Devore Street</t>
  </si>
  <si>
    <t>11510 Cash Valley Rd</t>
  </si>
  <si>
    <t>12901 Ali Ghan Rd</t>
  </si>
  <si>
    <t>Parade</t>
  </si>
  <si>
    <t>Cumberland</t>
  </si>
  <si>
    <t>10814 Murphy's Lane</t>
  </si>
  <si>
    <t xml:space="preserve">13523 Ellerslie Rd </t>
  </si>
  <si>
    <t>1621 Hyndman Rd</t>
  </si>
  <si>
    <t>Train Fire</t>
  </si>
  <si>
    <t>Shellsburg Rd &amp; Lemaster Lane</t>
  </si>
  <si>
    <t>3084 Hyndman Rd</t>
  </si>
  <si>
    <t>16701 Lakeview Drive</t>
  </si>
  <si>
    <t>249 Landis Rd</t>
  </si>
  <si>
    <t>Interstate 68 Westbound 41 mm</t>
  </si>
  <si>
    <t>County Convention (Flintstone)</t>
  </si>
  <si>
    <t>Lines/ Transformer Prob.</t>
  </si>
  <si>
    <t>13774 Ellerslie Rd</t>
  </si>
  <si>
    <t xml:space="preserve"> Flooded Base.</t>
  </si>
  <si>
    <t>Lines/Trans. Prob.</t>
  </si>
  <si>
    <t>Auto. Fire Alarm</t>
  </si>
  <si>
    <t># Ran</t>
  </si>
  <si>
    <t>TOTAL</t>
  </si>
  <si>
    <t>13108 Twin Maple Dr</t>
  </si>
  <si>
    <t>Bobby Devore</t>
  </si>
  <si>
    <t>Water Shuttle</t>
  </si>
  <si>
    <t>Carpendale</t>
  </si>
  <si>
    <t>Steve Ellsworth</t>
  </si>
  <si>
    <t>1101 Ramblewood Drive</t>
  </si>
  <si>
    <t xml:space="preserve">Rt. 35 </t>
  </si>
  <si>
    <t xml:space="preserve">11009 Whitehair St </t>
  </si>
  <si>
    <t>14512 Ellerslie Rd</t>
  </si>
  <si>
    <t>565 Gooseberry Rd</t>
  </si>
  <si>
    <t>60 Allendale Ave Lavale</t>
  </si>
  <si>
    <t>Rt.36 -Timbrook</t>
  </si>
  <si>
    <t>14404 Shellsburg Rd</t>
  </si>
  <si>
    <t>Rt.36- Portertown</t>
  </si>
  <si>
    <t>1253 National Highway</t>
  </si>
  <si>
    <t>13928 Hazmat Drive</t>
  </si>
  <si>
    <t>Percentage of Calls Ran</t>
  </si>
  <si>
    <t>North Cresap Street</t>
  </si>
  <si>
    <t>Mt. Savage Labor Day Parade</t>
  </si>
  <si>
    <t>Hyndman Rd &amp; Landis Rd</t>
  </si>
  <si>
    <t>Rt. 96 South of Stringtown</t>
  </si>
  <si>
    <t>Train Accident</t>
  </si>
  <si>
    <t xml:space="preserve">Shellsburg Rd Crossing </t>
  </si>
  <si>
    <t>Ellerslie Rd / Bloom St</t>
  </si>
  <si>
    <t>Other / Training</t>
  </si>
  <si>
    <t>Other</t>
  </si>
  <si>
    <t>Training Center MFRI</t>
  </si>
  <si>
    <t>13920 Whitetail Lane</t>
  </si>
  <si>
    <t>11915 Colorado Avenue</t>
  </si>
  <si>
    <t>Ellerslie Vol Fire Dept</t>
  </si>
  <si>
    <t>Call Sheet</t>
  </si>
  <si>
    <t>Car Fire</t>
  </si>
  <si>
    <t>13927  Ellerslie Rd</t>
  </si>
  <si>
    <t>14006 Ellerslie Rd</t>
  </si>
  <si>
    <t>10120 Mason Dixon View</t>
  </si>
  <si>
    <t>12716 McMullen Hwy</t>
  </si>
  <si>
    <t>Rt. 96 1 Mile N. Ellerslie</t>
  </si>
  <si>
    <t xml:space="preserve">307 National Hwy </t>
  </si>
  <si>
    <t>13600 Williams Rd</t>
  </si>
  <si>
    <t>Rt. 96 Farm Hollow Rd</t>
  </si>
  <si>
    <t>Cumberland Halloween Parade</t>
  </si>
  <si>
    <t>13201 New School Rd</t>
  </si>
  <si>
    <t>1797 Comps Rd</t>
  </si>
  <si>
    <t>Ellerslie Rd (Trick-or-Treating)</t>
  </si>
  <si>
    <t>11400 Kyle Drive NW</t>
  </si>
  <si>
    <t>Jeffries Rd</t>
  </si>
  <si>
    <t>Corrigansville to Frostburg</t>
  </si>
  <si>
    <t>180 Hyndman Rd</t>
  </si>
  <si>
    <t>Hillcrest Drive</t>
  </si>
  <si>
    <t>14500 Hazen Rd</t>
  </si>
  <si>
    <t>11601 PPG Rd</t>
  </si>
  <si>
    <t>10106 Mason Dixon View</t>
  </si>
  <si>
    <t>17207 McMullen Highway</t>
  </si>
  <si>
    <t>Ellerslie Post Office</t>
  </si>
  <si>
    <t>10900 Kreigbaum Rd</t>
  </si>
  <si>
    <t>11210 Pauline Drive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</si>
</sst>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/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51"/>
  <sheetViews>
    <sheetView tabSelected="1" zoomScale="120" zoomScaleNormal="120" zoomScalePageLayoutView="0" workbookViewId="0" topLeftCell="A1">
      <selection activeCell="I129" sqref="I129"/>
    </sheetView>
  </sheetViews>
  <sheetFormatPr defaultColWidth="9.140625" defaultRowHeight="15"/>
  <cols>
    <col min="1" max="1" width="9.140625" style="1" customWidth="1"/>
    <col min="2" max="2" width="12.28125" style="1" customWidth="1"/>
    <col min="3" max="3" width="31.421875" style="1" customWidth="1"/>
    <col min="4" max="4" width="32.57421875" style="1" bestFit="1" customWidth="1"/>
    <col min="5" max="5" width="10.00390625" style="1" bestFit="1" customWidth="1"/>
    <col min="6" max="6" width="9.140625" style="1" customWidth="1"/>
    <col min="7" max="7" width="20.140625" style="1" bestFit="1" customWidth="1"/>
    <col min="8" max="26" width="15.7109375" style="1" customWidth="1"/>
    <col min="27" max="27" width="18.28125" style="1" bestFit="1" customWidth="1"/>
    <col min="28" max="78" width="15.7109375" style="1" customWidth="1"/>
    <col min="79" max="16384" width="9.140625" style="1" customWidth="1"/>
  </cols>
  <sheetData>
    <row r="1" spans="2:4" s="9" customFormat="1" ht="21">
      <c r="B1" s="9">
        <v>2011</v>
      </c>
      <c r="C1" s="9" t="s">
        <v>164</v>
      </c>
      <c r="D1" s="9" t="s">
        <v>165</v>
      </c>
    </row>
    <row r="3" spans="1:39" s="4" customFormat="1" ht="15">
      <c r="A3" s="4" t="s">
        <v>1</v>
      </c>
      <c r="B3" s="4" t="s">
        <v>0</v>
      </c>
      <c r="C3" s="4" t="s">
        <v>2</v>
      </c>
      <c r="D3" s="4" t="s">
        <v>3</v>
      </c>
      <c r="E3" s="4" t="s">
        <v>55</v>
      </c>
      <c r="G3" s="4" t="s">
        <v>56</v>
      </c>
      <c r="H3" s="4" t="s">
        <v>74</v>
      </c>
      <c r="I3" s="4" t="s">
        <v>57</v>
      </c>
      <c r="J3" s="4" t="s">
        <v>58</v>
      </c>
      <c r="K3" s="4" t="s">
        <v>75</v>
      </c>
      <c r="L3" s="4" t="s">
        <v>76</v>
      </c>
      <c r="M3" s="4" t="s">
        <v>77</v>
      </c>
      <c r="N3" s="4" t="s">
        <v>78</v>
      </c>
      <c r="O3" s="4" t="s">
        <v>79</v>
      </c>
      <c r="P3" s="4" t="s">
        <v>81</v>
      </c>
      <c r="Q3" s="4" t="s">
        <v>80</v>
      </c>
      <c r="R3" s="4" t="s">
        <v>82</v>
      </c>
      <c r="S3" s="4" t="s">
        <v>83</v>
      </c>
      <c r="T3" s="4" t="s">
        <v>84</v>
      </c>
      <c r="U3" s="4" t="s">
        <v>85</v>
      </c>
      <c r="V3" s="4" t="s">
        <v>86</v>
      </c>
      <c r="W3" s="4" t="s">
        <v>87</v>
      </c>
      <c r="X3" s="4" t="s">
        <v>88</v>
      </c>
      <c r="Y3" s="4" t="s">
        <v>89</v>
      </c>
      <c r="Z3" s="4" t="s">
        <v>90</v>
      </c>
      <c r="AA3" s="4" t="s">
        <v>91</v>
      </c>
      <c r="AB3" s="4" t="s">
        <v>92</v>
      </c>
      <c r="AC3" s="4" t="s">
        <v>93</v>
      </c>
      <c r="AD3" s="4" t="s">
        <v>94</v>
      </c>
      <c r="AE3" s="4" t="s">
        <v>95</v>
      </c>
      <c r="AF3" s="4" t="s">
        <v>96</v>
      </c>
      <c r="AG3" s="4" t="s">
        <v>97</v>
      </c>
      <c r="AH3" s="4" t="s">
        <v>136</v>
      </c>
      <c r="AI3" s="4" t="s">
        <v>98</v>
      </c>
      <c r="AJ3" s="4" t="s">
        <v>99</v>
      </c>
      <c r="AK3" s="4" t="s">
        <v>100</v>
      </c>
      <c r="AL3" s="4" t="s">
        <v>101</v>
      </c>
      <c r="AM3" s="4" t="s">
        <v>139</v>
      </c>
    </row>
    <row r="4" spans="1:32" ht="15">
      <c r="A4" s="2">
        <v>1</v>
      </c>
      <c r="B4" s="3">
        <v>40545</v>
      </c>
      <c r="C4" s="1" t="s">
        <v>8</v>
      </c>
      <c r="D4" s="1" t="s">
        <v>54</v>
      </c>
      <c r="E4" s="1">
        <v>8</v>
      </c>
      <c r="I4" s="1" t="s">
        <v>102</v>
      </c>
      <c r="J4" s="1" t="s">
        <v>102</v>
      </c>
      <c r="L4" s="1" t="s">
        <v>102</v>
      </c>
      <c r="P4" s="1" t="s">
        <v>102</v>
      </c>
      <c r="Q4" s="1" t="s">
        <v>102</v>
      </c>
      <c r="S4" s="1" t="s">
        <v>102</v>
      </c>
      <c r="X4" s="1" t="s">
        <v>102</v>
      </c>
      <c r="AA4" s="1" t="s">
        <v>102</v>
      </c>
      <c r="AF4" s="1" t="s">
        <v>102</v>
      </c>
    </row>
    <row r="5" spans="1:27" ht="15">
      <c r="A5" s="2">
        <v>2</v>
      </c>
      <c r="B5" s="3">
        <v>40548</v>
      </c>
      <c r="C5" s="1" t="s">
        <v>5</v>
      </c>
      <c r="D5" s="1" t="s">
        <v>53</v>
      </c>
      <c r="E5" s="1">
        <v>5</v>
      </c>
      <c r="J5" s="1" t="s">
        <v>102</v>
      </c>
      <c r="M5" s="1" t="s">
        <v>102</v>
      </c>
      <c r="Q5" s="1" t="s">
        <v>102</v>
      </c>
      <c r="U5" s="1" t="s">
        <v>102</v>
      </c>
      <c r="X5" s="1" t="s">
        <v>102</v>
      </c>
      <c r="AA5" s="1" t="s">
        <v>102</v>
      </c>
    </row>
    <row r="6" spans="1:27" ht="15">
      <c r="A6" s="2">
        <v>3</v>
      </c>
      <c r="B6" s="3">
        <v>40555</v>
      </c>
      <c r="C6" s="1" t="s">
        <v>44</v>
      </c>
      <c r="D6" s="1" t="s">
        <v>52</v>
      </c>
      <c r="E6" s="1">
        <v>5</v>
      </c>
      <c r="M6" s="1" t="s">
        <v>102</v>
      </c>
      <c r="Q6" s="1" t="s">
        <v>102</v>
      </c>
      <c r="S6" s="1" t="s">
        <v>102</v>
      </c>
      <c r="X6" s="1" t="s">
        <v>102</v>
      </c>
      <c r="AA6" s="1" t="s">
        <v>102</v>
      </c>
    </row>
    <row r="7" spans="1:37" ht="15">
      <c r="A7" s="2">
        <v>4</v>
      </c>
      <c r="B7" s="3">
        <v>40569</v>
      </c>
      <c r="C7" s="1" t="s">
        <v>44</v>
      </c>
      <c r="D7" s="1" t="s">
        <v>51</v>
      </c>
      <c r="E7" s="1">
        <v>5</v>
      </c>
      <c r="M7" s="1" t="s">
        <v>102</v>
      </c>
      <c r="V7" s="1" t="s">
        <v>102</v>
      </c>
      <c r="AA7" s="1" t="s">
        <v>102</v>
      </c>
      <c r="AG7" s="1" t="s">
        <v>102</v>
      </c>
      <c r="AK7" s="1" t="s">
        <v>102</v>
      </c>
    </row>
    <row r="8" spans="1:22" ht="15">
      <c r="A8" s="2">
        <v>5</v>
      </c>
      <c r="B8" s="3">
        <v>40570</v>
      </c>
      <c r="C8" s="1" t="s">
        <v>49</v>
      </c>
      <c r="D8" s="1" t="s">
        <v>50</v>
      </c>
      <c r="E8" s="1">
        <v>5</v>
      </c>
      <c r="M8" s="1" t="s">
        <v>102</v>
      </c>
      <c r="Q8" s="1" t="s">
        <v>102</v>
      </c>
      <c r="R8" s="1" t="s">
        <v>102</v>
      </c>
      <c r="T8" s="1" t="s">
        <v>102</v>
      </c>
      <c r="V8" s="1" t="s">
        <v>102</v>
      </c>
    </row>
    <row r="9" spans="1:22" ht="15">
      <c r="A9" s="2">
        <v>6</v>
      </c>
      <c r="B9" s="3">
        <v>40571</v>
      </c>
      <c r="C9" s="1" t="s">
        <v>11</v>
      </c>
      <c r="D9" s="1" t="s">
        <v>48</v>
      </c>
      <c r="E9" s="1">
        <v>2</v>
      </c>
      <c r="J9" s="1" t="s">
        <v>102</v>
      </c>
      <c r="V9" s="1" t="s">
        <v>102</v>
      </c>
    </row>
    <row r="10" spans="1:37" ht="15">
      <c r="A10" s="2">
        <v>7</v>
      </c>
      <c r="B10" s="3">
        <v>40582</v>
      </c>
      <c r="C10" s="1" t="s">
        <v>5</v>
      </c>
      <c r="D10" s="1" t="s">
        <v>47</v>
      </c>
      <c r="E10" s="1">
        <v>9</v>
      </c>
      <c r="H10" s="1" t="s">
        <v>102</v>
      </c>
      <c r="I10" s="1" t="s">
        <v>102</v>
      </c>
      <c r="L10" s="1" t="s">
        <v>102</v>
      </c>
      <c r="M10" s="1" t="s">
        <v>102</v>
      </c>
      <c r="Q10" s="1" t="s">
        <v>102</v>
      </c>
      <c r="V10" s="1" t="s">
        <v>102</v>
      </c>
      <c r="X10" s="1" t="s">
        <v>102</v>
      </c>
      <c r="AG10" s="1" t="s">
        <v>102</v>
      </c>
      <c r="AK10" s="1" t="s">
        <v>102</v>
      </c>
    </row>
    <row r="11" spans="1:37" ht="15">
      <c r="A11" s="2">
        <v>8</v>
      </c>
      <c r="B11" s="3">
        <v>40583</v>
      </c>
      <c r="C11" s="1" t="s">
        <v>14</v>
      </c>
      <c r="D11" s="1" t="s">
        <v>46</v>
      </c>
      <c r="E11" s="1">
        <v>6</v>
      </c>
      <c r="I11" s="1" t="s">
        <v>102</v>
      </c>
      <c r="L11" s="1" t="s">
        <v>102</v>
      </c>
      <c r="M11" s="1" t="s">
        <v>102</v>
      </c>
      <c r="V11" s="1" t="s">
        <v>102</v>
      </c>
      <c r="AA11" s="1" t="s">
        <v>102</v>
      </c>
      <c r="AK11" s="1" t="s">
        <v>102</v>
      </c>
    </row>
    <row r="12" spans="1:10" ht="15">
      <c r="A12" s="2">
        <v>9</v>
      </c>
      <c r="B12" s="3">
        <v>40588</v>
      </c>
      <c r="C12" s="1" t="s">
        <v>44</v>
      </c>
      <c r="D12" s="1" t="s">
        <v>45</v>
      </c>
      <c r="E12" s="1">
        <v>1</v>
      </c>
      <c r="J12" s="1" t="s">
        <v>102</v>
      </c>
    </row>
    <row r="13" spans="1:10" ht="15">
      <c r="A13" s="2">
        <v>10</v>
      </c>
      <c r="B13" s="3">
        <v>40590</v>
      </c>
      <c r="C13" s="1" t="s">
        <v>11</v>
      </c>
      <c r="D13" s="1" t="s">
        <v>43</v>
      </c>
      <c r="E13" s="1">
        <v>1</v>
      </c>
      <c r="J13" s="1" t="s">
        <v>102</v>
      </c>
    </row>
    <row r="14" spans="1:37" ht="15">
      <c r="A14" s="2">
        <v>11</v>
      </c>
      <c r="B14" s="3">
        <v>40591</v>
      </c>
      <c r="C14" s="1" t="s">
        <v>11</v>
      </c>
      <c r="D14" s="1" t="s">
        <v>42</v>
      </c>
      <c r="E14" s="1">
        <v>6</v>
      </c>
      <c r="M14" s="1" t="s">
        <v>102</v>
      </c>
      <c r="Q14" s="1" t="s">
        <v>102</v>
      </c>
      <c r="R14" s="1" t="s">
        <v>102</v>
      </c>
      <c r="V14" s="1" t="s">
        <v>102</v>
      </c>
      <c r="AF14" s="1" t="s">
        <v>102</v>
      </c>
      <c r="AK14" s="1" t="s">
        <v>102</v>
      </c>
    </row>
    <row r="15" spans="1:37" ht="15">
      <c r="A15" s="2">
        <v>12</v>
      </c>
      <c r="B15" s="3">
        <v>40593</v>
      </c>
      <c r="C15" s="1" t="s">
        <v>8</v>
      </c>
      <c r="D15" s="1" t="s">
        <v>41</v>
      </c>
      <c r="E15" s="1">
        <v>13</v>
      </c>
      <c r="H15" s="1" t="s">
        <v>102</v>
      </c>
      <c r="I15" s="1" t="s">
        <v>102</v>
      </c>
      <c r="J15" s="1" t="s">
        <v>102</v>
      </c>
      <c r="K15" s="1" t="s">
        <v>102</v>
      </c>
      <c r="L15" s="1" t="s">
        <v>102</v>
      </c>
      <c r="M15" s="1" t="s">
        <v>102</v>
      </c>
      <c r="Q15" s="1" t="s">
        <v>102</v>
      </c>
      <c r="V15" s="1" t="s">
        <v>102</v>
      </c>
      <c r="X15" s="1" t="s">
        <v>102</v>
      </c>
      <c r="AA15" s="1" t="s">
        <v>102</v>
      </c>
      <c r="AF15" s="1" t="s">
        <v>102</v>
      </c>
      <c r="AJ15" s="1" t="s">
        <v>102</v>
      </c>
      <c r="AK15" s="1" t="s">
        <v>102</v>
      </c>
    </row>
    <row r="16" spans="1:27" ht="15">
      <c r="A16" s="2">
        <v>13</v>
      </c>
      <c r="B16" s="3">
        <v>40593</v>
      </c>
      <c r="C16" s="1" t="s">
        <v>8</v>
      </c>
      <c r="D16" s="1" t="s">
        <v>40</v>
      </c>
      <c r="E16" s="1">
        <v>6</v>
      </c>
      <c r="H16" s="1" t="s">
        <v>102</v>
      </c>
      <c r="I16" s="1" t="s">
        <v>102</v>
      </c>
      <c r="J16" s="1" t="s">
        <v>102</v>
      </c>
      <c r="L16" s="1" t="s">
        <v>102</v>
      </c>
      <c r="AA16" s="1" t="s">
        <v>102</v>
      </c>
    </row>
    <row r="17" spans="1:37" ht="15">
      <c r="A17" s="2">
        <v>14</v>
      </c>
      <c r="B17" s="3">
        <v>40595</v>
      </c>
      <c r="C17" s="1" t="s">
        <v>11</v>
      </c>
      <c r="D17" s="1" t="s">
        <v>39</v>
      </c>
      <c r="E17" s="1">
        <v>5</v>
      </c>
      <c r="J17" s="1" t="s">
        <v>102</v>
      </c>
      <c r="M17" s="1" t="s">
        <v>102</v>
      </c>
      <c r="Q17" s="1" t="s">
        <v>102</v>
      </c>
      <c r="V17" s="1" t="s">
        <v>102</v>
      </c>
      <c r="AK17" s="1" t="s">
        <v>102</v>
      </c>
    </row>
    <row r="18" spans="1:22" ht="15">
      <c r="A18" s="2">
        <v>15</v>
      </c>
      <c r="B18" s="3">
        <v>40600</v>
      </c>
      <c r="C18" s="1" t="s">
        <v>38</v>
      </c>
      <c r="D18" s="1" t="s">
        <v>37</v>
      </c>
      <c r="E18" s="1">
        <v>7</v>
      </c>
      <c r="H18" s="1" t="s">
        <v>102</v>
      </c>
      <c r="J18" s="1" t="s">
        <v>102</v>
      </c>
      <c r="L18" s="1" t="s">
        <v>102</v>
      </c>
      <c r="M18" s="1" t="s">
        <v>102</v>
      </c>
      <c r="Q18" s="1" t="s">
        <v>102</v>
      </c>
      <c r="T18" s="1" t="s">
        <v>102</v>
      </c>
      <c r="V18" s="1" t="s">
        <v>102</v>
      </c>
    </row>
    <row r="19" spans="1:37" ht="15">
      <c r="A19" s="2">
        <v>16</v>
      </c>
      <c r="B19" s="3">
        <v>40601</v>
      </c>
      <c r="C19" s="1" t="s">
        <v>5</v>
      </c>
      <c r="D19" s="1" t="s">
        <v>36</v>
      </c>
      <c r="E19" s="1">
        <v>10</v>
      </c>
      <c r="I19" s="1" t="s">
        <v>102</v>
      </c>
      <c r="J19" s="1" t="s">
        <v>102</v>
      </c>
      <c r="M19" s="1" t="s">
        <v>102</v>
      </c>
      <c r="Q19" s="1" t="s">
        <v>102</v>
      </c>
      <c r="T19" s="1" t="s">
        <v>102</v>
      </c>
      <c r="V19" s="1" t="s">
        <v>102</v>
      </c>
      <c r="AA19" s="1" t="s">
        <v>102</v>
      </c>
      <c r="AB19" s="1" t="s">
        <v>102</v>
      </c>
      <c r="AG19" s="1" t="s">
        <v>102</v>
      </c>
      <c r="AK19" s="1" t="s">
        <v>102</v>
      </c>
    </row>
    <row r="20" spans="1:32" ht="15">
      <c r="A20" s="2" t="s">
        <v>4</v>
      </c>
      <c r="B20" s="3">
        <v>40605</v>
      </c>
      <c r="C20" s="1" t="s">
        <v>11</v>
      </c>
      <c r="D20" s="1" t="s">
        <v>35</v>
      </c>
      <c r="E20" s="1">
        <v>3</v>
      </c>
      <c r="Q20" s="1" t="s">
        <v>102</v>
      </c>
      <c r="AA20" s="1" t="s">
        <v>102</v>
      </c>
      <c r="AF20" s="1" t="s">
        <v>102</v>
      </c>
    </row>
    <row r="21" spans="1:27" ht="15">
      <c r="A21" s="2">
        <v>18</v>
      </c>
      <c r="B21" s="3">
        <v>40605</v>
      </c>
      <c r="C21" s="1" t="s">
        <v>14</v>
      </c>
      <c r="D21" s="1" t="s">
        <v>34</v>
      </c>
      <c r="E21" s="1">
        <v>4</v>
      </c>
      <c r="Q21" s="1" t="s">
        <v>102</v>
      </c>
      <c r="R21" s="1" t="s">
        <v>102</v>
      </c>
      <c r="X21" s="1" t="s">
        <v>102</v>
      </c>
      <c r="AA21" s="1" t="s">
        <v>102</v>
      </c>
    </row>
    <row r="22" spans="1:37" ht="15">
      <c r="A22" s="2">
        <v>19</v>
      </c>
      <c r="B22" s="3">
        <v>40606</v>
      </c>
      <c r="C22" s="1" t="s">
        <v>5</v>
      </c>
      <c r="D22" s="1" t="s">
        <v>33</v>
      </c>
      <c r="E22" s="1">
        <v>9</v>
      </c>
      <c r="M22" s="1" t="s">
        <v>102</v>
      </c>
      <c r="Q22" s="1" t="s">
        <v>102</v>
      </c>
      <c r="R22" s="1" t="s">
        <v>102</v>
      </c>
      <c r="U22" s="1" t="s">
        <v>102</v>
      </c>
      <c r="V22" s="1" t="s">
        <v>102</v>
      </c>
      <c r="X22" s="1" t="s">
        <v>102</v>
      </c>
      <c r="AA22" s="1" t="s">
        <v>102</v>
      </c>
      <c r="AF22" s="1" t="s">
        <v>102</v>
      </c>
      <c r="AK22" s="1" t="s">
        <v>102</v>
      </c>
    </row>
    <row r="23" spans="1:37" ht="15">
      <c r="A23" s="2">
        <v>20</v>
      </c>
      <c r="B23" s="3">
        <v>40607</v>
      </c>
      <c r="C23" s="1" t="s">
        <v>38</v>
      </c>
      <c r="D23" s="1" t="s">
        <v>32</v>
      </c>
      <c r="E23" s="1">
        <v>4</v>
      </c>
      <c r="J23" s="1" t="s">
        <v>102</v>
      </c>
      <c r="M23" s="1" t="s">
        <v>102</v>
      </c>
      <c r="V23" s="1" t="s">
        <v>102</v>
      </c>
      <c r="AK23" s="1" t="s">
        <v>102</v>
      </c>
    </row>
    <row r="24" spans="1:32" ht="15">
      <c r="A24" s="2">
        <v>21</v>
      </c>
      <c r="B24" s="3">
        <v>40609</v>
      </c>
      <c r="C24" s="1" t="s">
        <v>31</v>
      </c>
      <c r="D24" s="1" t="s">
        <v>30</v>
      </c>
      <c r="E24" s="1">
        <v>7</v>
      </c>
      <c r="H24" s="1" t="s">
        <v>102</v>
      </c>
      <c r="I24" s="1" t="s">
        <v>102</v>
      </c>
      <c r="L24" s="1" t="s">
        <v>102</v>
      </c>
      <c r="Q24" s="1" t="s">
        <v>102</v>
      </c>
      <c r="X24" s="1" t="s">
        <v>102</v>
      </c>
      <c r="AA24" s="1" t="s">
        <v>102</v>
      </c>
      <c r="AF24" s="1" t="s">
        <v>102</v>
      </c>
    </row>
    <row r="25" spans="1:9" ht="15">
      <c r="A25" s="2">
        <v>22</v>
      </c>
      <c r="B25" s="3">
        <v>40611</v>
      </c>
      <c r="C25" s="1" t="s">
        <v>137</v>
      </c>
      <c r="D25" s="1" t="s">
        <v>29</v>
      </c>
      <c r="E25" s="1">
        <v>1</v>
      </c>
      <c r="I25" s="1" t="s">
        <v>102</v>
      </c>
    </row>
    <row r="26" spans="1:37" ht="15">
      <c r="A26" s="2">
        <v>23</v>
      </c>
      <c r="B26" s="3">
        <v>40612</v>
      </c>
      <c r="C26" s="1" t="s">
        <v>5</v>
      </c>
      <c r="D26" s="1" t="s">
        <v>28</v>
      </c>
      <c r="E26" s="1">
        <v>7</v>
      </c>
      <c r="H26" s="1" t="s">
        <v>102</v>
      </c>
      <c r="I26" s="1" t="s">
        <v>102</v>
      </c>
      <c r="J26" s="1" t="s">
        <v>102</v>
      </c>
      <c r="Q26" s="1" t="s">
        <v>102</v>
      </c>
      <c r="V26" s="1" t="s">
        <v>102</v>
      </c>
      <c r="AF26" s="1" t="s">
        <v>102</v>
      </c>
      <c r="AK26" s="1" t="s">
        <v>102</v>
      </c>
    </row>
    <row r="27" spans="1:27" ht="15">
      <c r="A27" s="2">
        <v>24</v>
      </c>
      <c r="B27" s="3">
        <v>40612</v>
      </c>
      <c r="C27" s="1" t="s">
        <v>26</v>
      </c>
      <c r="D27" s="1" t="s">
        <v>27</v>
      </c>
      <c r="E27" s="1">
        <v>4</v>
      </c>
      <c r="J27" s="1" t="s">
        <v>102</v>
      </c>
      <c r="R27" s="1" t="s">
        <v>102</v>
      </c>
      <c r="V27" s="1" t="s">
        <v>102</v>
      </c>
      <c r="AA27" s="1" t="s">
        <v>102</v>
      </c>
    </row>
    <row r="28" spans="1:27" ht="15">
      <c r="A28" s="2">
        <v>25</v>
      </c>
      <c r="B28" s="3">
        <v>40613</v>
      </c>
      <c r="C28" s="1" t="s">
        <v>22</v>
      </c>
      <c r="D28" s="1" t="s">
        <v>25</v>
      </c>
      <c r="E28" s="1">
        <v>4</v>
      </c>
      <c r="J28" s="1" t="s">
        <v>102</v>
      </c>
      <c r="Q28" s="1" t="s">
        <v>102</v>
      </c>
      <c r="S28" s="1" t="s">
        <v>102</v>
      </c>
      <c r="AA28" s="1" t="s">
        <v>102</v>
      </c>
    </row>
    <row r="29" spans="1:27" ht="15">
      <c r="A29" s="2">
        <v>26</v>
      </c>
      <c r="B29" s="3">
        <v>40613</v>
      </c>
      <c r="C29" s="1" t="s">
        <v>22</v>
      </c>
      <c r="D29" s="1" t="s">
        <v>24</v>
      </c>
      <c r="E29" s="1">
        <v>4</v>
      </c>
      <c r="J29" s="1" t="s">
        <v>102</v>
      </c>
      <c r="Q29" s="1" t="s">
        <v>102</v>
      </c>
      <c r="S29" s="1" t="s">
        <v>102</v>
      </c>
      <c r="AA29" s="1" t="s">
        <v>102</v>
      </c>
    </row>
    <row r="30" spans="1:27" ht="15">
      <c r="A30" s="2">
        <v>27</v>
      </c>
      <c r="B30" s="3">
        <v>40613</v>
      </c>
      <c r="C30" s="1" t="s">
        <v>22</v>
      </c>
      <c r="D30" s="1" t="s">
        <v>23</v>
      </c>
      <c r="E30" s="1">
        <v>4</v>
      </c>
      <c r="J30" s="1" t="s">
        <v>102</v>
      </c>
      <c r="Q30" s="1" t="s">
        <v>102</v>
      </c>
      <c r="S30" s="1" t="s">
        <v>102</v>
      </c>
      <c r="AA30" s="1" t="s">
        <v>102</v>
      </c>
    </row>
    <row r="31" spans="1:33" ht="15">
      <c r="A31" s="2">
        <v>28</v>
      </c>
      <c r="B31" s="3">
        <v>40613</v>
      </c>
      <c r="C31" s="1" t="s">
        <v>14</v>
      </c>
      <c r="D31" s="1" t="s">
        <v>21</v>
      </c>
      <c r="E31" s="1">
        <v>5</v>
      </c>
      <c r="H31" s="1" t="s">
        <v>102</v>
      </c>
      <c r="I31" s="1" t="s">
        <v>102</v>
      </c>
      <c r="Q31" s="1" t="s">
        <v>102</v>
      </c>
      <c r="X31" s="1" t="s">
        <v>102</v>
      </c>
      <c r="AG31" s="1" t="s">
        <v>102</v>
      </c>
    </row>
    <row r="32" spans="1:38" ht="15">
      <c r="A32" s="2">
        <v>29</v>
      </c>
      <c r="B32" s="3">
        <v>40614</v>
      </c>
      <c r="C32" s="1" t="s">
        <v>19</v>
      </c>
      <c r="D32" s="1" t="s">
        <v>20</v>
      </c>
      <c r="E32" s="1">
        <v>16</v>
      </c>
      <c r="H32" s="1" t="s">
        <v>102</v>
      </c>
      <c r="I32" s="1" t="s">
        <v>102</v>
      </c>
      <c r="J32" s="1" t="s">
        <v>102</v>
      </c>
      <c r="L32" s="1" t="s">
        <v>102</v>
      </c>
      <c r="M32" s="1" t="s">
        <v>102</v>
      </c>
      <c r="O32" s="1" t="s">
        <v>102</v>
      </c>
      <c r="Q32" s="1" t="s">
        <v>102</v>
      </c>
      <c r="R32" s="1" t="s">
        <v>102</v>
      </c>
      <c r="V32" s="1" t="s">
        <v>102</v>
      </c>
      <c r="X32" s="1" t="s">
        <v>102</v>
      </c>
      <c r="AA32" s="1" t="s">
        <v>102</v>
      </c>
      <c r="AB32" s="1" t="s">
        <v>102</v>
      </c>
      <c r="AF32" s="1" t="s">
        <v>102</v>
      </c>
      <c r="AJ32" s="1" t="s">
        <v>102</v>
      </c>
      <c r="AK32" s="1" t="s">
        <v>102</v>
      </c>
      <c r="AL32" s="1" t="s">
        <v>102</v>
      </c>
    </row>
    <row r="33" spans="1:38" ht="15">
      <c r="A33" s="2">
        <v>30</v>
      </c>
      <c r="B33" s="3">
        <v>40614</v>
      </c>
      <c r="C33" s="1" t="s">
        <v>5</v>
      </c>
      <c r="D33" s="1" t="s">
        <v>18</v>
      </c>
      <c r="E33" s="1">
        <v>15</v>
      </c>
      <c r="H33" s="1" t="s">
        <v>102</v>
      </c>
      <c r="I33" s="1" t="s">
        <v>102</v>
      </c>
      <c r="J33" s="1" t="s">
        <v>102</v>
      </c>
      <c r="L33" s="1" t="s">
        <v>102</v>
      </c>
      <c r="M33" s="1" t="s">
        <v>102</v>
      </c>
      <c r="Q33" s="1" t="s">
        <v>102</v>
      </c>
      <c r="R33" s="1" t="s">
        <v>102</v>
      </c>
      <c r="V33" s="1" t="s">
        <v>102</v>
      </c>
      <c r="X33" s="1" t="s">
        <v>102</v>
      </c>
      <c r="AA33" s="1" t="s">
        <v>102</v>
      </c>
      <c r="AB33" s="1" t="s">
        <v>102</v>
      </c>
      <c r="AF33" s="1" t="s">
        <v>102</v>
      </c>
      <c r="AJ33" s="1" t="s">
        <v>102</v>
      </c>
      <c r="AK33" s="1" t="s">
        <v>102</v>
      </c>
      <c r="AL33" s="1" t="s">
        <v>102</v>
      </c>
    </row>
    <row r="34" spans="1:38" ht="15">
      <c r="A34" s="2">
        <v>31</v>
      </c>
      <c r="B34" s="3">
        <v>40614</v>
      </c>
      <c r="C34" s="1" t="s">
        <v>5</v>
      </c>
      <c r="D34" s="1" t="s">
        <v>17</v>
      </c>
      <c r="E34" s="1">
        <v>16</v>
      </c>
      <c r="H34" s="1" t="s">
        <v>102</v>
      </c>
      <c r="I34" s="1" t="s">
        <v>102</v>
      </c>
      <c r="J34" s="1" t="s">
        <v>102</v>
      </c>
      <c r="L34" s="1" t="s">
        <v>102</v>
      </c>
      <c r="M34" s="1" t="s">
        <v>102</v>
      </c>
      <c r="O34" s="1" t="s">
        <v>102</v>
      </c>
      <c r="Q34" s="1" t="s">
        <v>102</v>
      </c>
      <c r="R34" s="1" t="s">
        <v>102</v>
      </c>
      <c r="V34" s="1" t="s">
        <v>102</v>
      </c>
      <c r="X34" s="1" t="s">
        <v>102</v>
      </c>
      <c r="AA34" s="1" t="s">
        <v>102</v>
      </c>
      <c r="AB34" s="1" t="s">
        <v>102</v>
      </c>
      <c r="AF34" s="1" t="s">
        <v>102</v>
      </c>
      <c r="AJ34" s="1" t="s">
        <v>102</v>
      </c>
      <c r="AK34" s="1" t="s">
        <v>102</v>
      </c>
      <c r="AL34" s="1" t="s">
        <v>102</v>
      </c>
    </row>
    <row r="35" spans="1:37" ht="15">
      <c r="A35" s="2">
        <v>32</v>
      </c>
      <c r="B35" s="3">
        <v>40615</v>
      </c>
      <c r="C35" s="1" t="s">
        <v>5</v>
      </c>
      <c r="D35" s="1" t="s">
        <v>16</v>
      </c>
      <c r="E35" s="1">
        <v>9</v>
      </c>
      <c r="H35" s="1" t="s">
        <v>102</v>
      </c>
      <c r="I35" s="1" t="s">
        <v>102</v>
      </c>
      <c r="J35" s="1" t="s">
        <v>102</v>
      </c>
      <c r="L35" s="1" t="s">
        <v>102</v>
      </c>
      <c r="M35" s="1" t="s">
        <v>102</v>
      </c>
      <c r="Q35" s="1" t="s">
        <v>102</v>
      </c>
      <c r="U35" s="1" t="s">
        <v>102</v>
      </c>
      <c r="V35" s="1" t="s">
        <v>102</v>
      </c>
      <c r="AK35" s="1" t="s">
        <v>102</v>
      </c>
    </row>
    <row r="36" spans="1:27" ht="15">
      <c r="A36" s="2">
        <v>33</v>
      </c>
      <c r="B36" s="3">
        <v>40618</v>
      </c>
      <c r="C36" s="1" t="s">
        <v>14</v>
      </c>
      <c r="D36" s="1" t="s">
        <v>15</v>
      </c>
      <c r="E36" s="1">
        <v>4</v>
      </c>
      <c r="J36" s="1" t="s">
        <v>102</v>
      </c>
      <c r="Q36" s="1" t="s">
        <v>102</v>
      </c>
      <c r="R36" s="1" t="s">
        <v>102</v>
      </c>
      <c r="AA36" s="1" t="s">
        <v>102</v>
      </c>
    </row>
    <row r="37" spans="1:33" ht="15">
      <c r="A37" s="2">
        <v>34</v>
      </c>
      <c r="B37" s="3">
        <v>40622</v>
      </c>
      <c r="C37" s="1" t="s">
        <v>8</v>
      </c>
      <c r="D37" s="1" t="s">
        <v>13</v>
      </c>
      <c r="E37" s="1">
        <v>11</v>
      </c>
      <c r="H37" s="1" t="s">
        <v>102</v>
      </c>
      <c r="I37" s="1" t="s">
        <v>102</v>
      </c>
      <c r="J37" s="1" t="s">
        <v>102</v>
      </c>
      <c r="L37" s="1" t="s">
        <v>102</v>
      </c>
      <c r="M37" s="1" t="s">
        <v>102</v>
      </c>
      <c r="Q37" s="1" t="s">
        <v>102</v>
      </c>
      <c r="R37" s="1" t="s">
        <v>102</v>
      </c>
      <c r="S37" s="1" t="s">
        <v>102</v>
      </c>
      <c r="V37" s="1" t="s">
        <v>102</v>
      </c>
      <c r="AA37" s="1" t="s">
        <v>102</v>
      </c>
      <c r="AG37" s="1" t="s">
        <v>102</v>
      </c>
    </row>
    <row r="38" spans="1:27" ht="15">
      <c r="A38" s="2">
        <v>35</v>
      </c>
      <c r="B38" s="3">
        <v>40624</v>
      </c>
      <c r="C38" s="1" t="s">
        <v>8</v>
      </c>
      <c r="D38" s="1" t="s">
        <v>12</v>
      </c>
      <c r="E38" s="1">
        <v>5</v>
      </c>
      <c r="I38" s="1" t="s">
        <v>102</v>
      </c>
      <c r="Q38" s="1" t="s">
        <v>102</v>
      </c>
      <c r="R38" s="1" t="s">
        <v>102</v>
      </c>
      <c r="S38" s="1" t="s">
        <v>102</v>
      </c>
      <c r="AA38" s="1" t="s">
        <v>102</v>
      </c>
    </row>
    <row r="39" spans="1:10" ht="15">
      <c r="A39" s="2">
        <v>36</v>
      </c>
      <c r="B39" s="3">
        <v>40625</v>
      </c>
      <c r="C39" s="1" t="s">
        <v>11</v>
      </c>
      <c r="D39" s="1" t="s">
        <v>10</v>
      </c>
      <c r="E39" s="1">
        <v>2</v>
      </c>
      <c r="I39" s="1" t="s">
        <v>102</v>
      </c>
      <c r="J39" s="1" t="s">
        <v>102</v>
      </c>
    </row>
    <row r="40" spans="1:38" ht="15">
      <c r="A40" s="2">
        <v>37</v>
      </c>
      <c r="B40" s="3">
        <v>40628</v>
      </c>
      <c r="C40" s="1" t="s">
        <v>5</v>
      </c>
      <c r="D40" s="1" t="s">
        <v>9</v>
      </c>
      <c r="E40" s="1">
        <v>16</v>
      </c>
      <c r="G40" s="1" t="s">
        <v>102</v>
      </c>
      <c r="H40" s="1" t="s">
        <v>102</v>
      </c>
      <c r="I40" s="1" t="s">
        <v>102</v>
      </c>
      <c r="J40" s="1" t="s">
        <v>102</v>
      </c>
      <c r="L40" s="1" t="s">
        <v>102</v>
      </c>
      <c r="M40" s="1" t="s">
        <v>102</v>
      </c>
      <c r="P40" s="1" t="s">
        <v>102</v>
      </c>
      <c r="Q40" s="1" t="s">
        <v>102</v>
      </c>
      <c r="R40" s="1" t="s">
        <v>102</v>
      </c>
      <c r="S40" s="1" t="s">
        <v>102</v>
      </c>
      <c r="T40" s="1" t="s">
        <v>102</v>
      </c>
      <c r="V40" s="1" t="s">
        <v>102</v>
      </c>
      <c r="AA40" s="1" t="s">
        <v>102</v>
      </c>
      <c r="AF40" s="1" t="s">
        <v>102</v>
      </c>
      <c r="AK40" s="1" t="s">
        <v>102</v>
      </c>
      <c r="AL40" s="1" t="s">
        <v>102</v>
      </c>
    </row>
    <row r="41" spans="1:32" ht="15">
      <c r="A41" s="2">
        <v>38</v>
      </c>
      <c r="B41" s="3">
        <v>40630</v>
      </c>
      <c r="C41" s="1" t="s">
        <v>8</v>
      </c>
      <c r="D41" s="1" t="s">
        <v>7</v>
      </c>
      <c r="E41" s="1">
        <v>9</v>
      </c>
      <c r="H41" s="1" t="s">
        <v>102</v>
      </c>
      <c r="I41" s="1" t="s">
        <v>102</v>
      </c>
      <c r="L41" s="1" t="s">
        <v>102</v>
      </c>
      <c r="Q41" s="1" t="s">
        <v>102</v>
      </c>
      <c r="S41" s="1" t="s">
        <v>102</v>
      </c>
      <c r="U41" s="1" t="s">
        <v>102</v>
      </c>
      <c r="AA41" s="1" t="s">
        <v>102</v>
      </c>
      <c r="AF41" s="1" t="s">
        <v>102</v>
      </c>
    </row>
    <row r="42" spans="1:37" ht="15">
      <c r="A42" s="2">
        <v>39</v>
      </c>
      <c r="B42" s="3">
        <v>40636</v>
      </c>
      <c r="C42" s="1" t="s">
        <v>5</v>
      </c>
      <c r="D42" s="1" t="s">
        <v>6</v>
      </c>
      <c r="E42" s="1">
        <v>10</v>
      </c>
      <c r="H42" s="1" t="s">
        <v>102</v>
      </c>
      <c r="I42" s="1" t="s">
        <v>102</v>
      </c>
      <c r="J42" s="1" t="s">
        <v>102</v>
      </c>
      <c r="L42" s="1" t="s">
        <v>102</v>
      </c>
      <c r="M42" s="1" t="s">
        <v>102</v>
      </c>
      <c r="Q42" s="1" t="s">
        <v>102</v>
      </c>
      <c r="V42" s="1" t="s">
        <v>102</v>
      </c>
      <c r="AA42" s="1" t="s">
        <v>102</v>
      </c>
      <c r="AG42" s="1" t="s">
        <v>102</v>
      </c>
      <c r="AK42" s="1" t="s">
        <v>102</v>
      </c>
    </row>
    <row r="43" spans="1:37" ht="15">
      <c r="A43" s="2">
        <v>40</v>
      </c>
      <c r="B43" s="3">
        <v>40643</v>
      </c>
      <c r="C43" s="1" t="s">
        <v>44</v>
      </c>
      <c r="D43" s="1" t="s">
        <v>104</v>
      </c>
      <c r="E43" s="1">
        <v>3</v>
      </c>
      <c r="M43" s="1" t="s">
        <v>102</v>
      </c>
      <c r="Q43" s="1" t="s">
        <v>102</v>
      </c>
      <c r="AK43" s="1" t="s">
        <v>102</v>
      </c>
    </row>
    <row r="44" spans="1:33" ht="15">
      <c r="A44" s="2">
        <v>41</v>
      </c>
      <c r="B44" s="3">
        <v>40643</v>
      </c>
      <c r="C44" s="1" t="s">
        <v>5</v>
      </c>
      <c r="D44" s="1" t="s">
        <v>105</v>
      </c>
      <c r="E44" s="1">
        <v>9</v>
      </c>
      <c r="H44" s="1" t="s">
        <v>102</v>
      </c>
      <c r="I44" s="1" t="s">
        <v>102</v>
      </c>
      <c r="J44" s="1" t="s">
        <v>102</v>
      </c>
      <c r="L44" s="1" t="s">
        <v>102</v>
      </c>
      <c r="M44" s="1" t="s">
        <v>102</v>
      </c>
      <c r="Q44" s="1" t="s">
        <v>102</v>
      </c>
      <c r="X44" s="1" t="s">
        <v>102</v>
      </c>
      <c r="AF44" s="1" t="s">
        <v>102</v>
      </c>
      <c r="AG44" s="1" t="s">
        <v>102</v>
      </c>
    </row>
    <row r="45" spans="1:27" ht="15">
      <c r="A45" s="2">
        <v>42</v>
      </c>
      <c r="B45" s="3">
        <v>40650</v>
      </c>
      <c r="C45" s="1" t="s">
        <v>44</v>
      </c>
      <c r="D45" s="1" t="s">
        <v>106</v>
      </c>
      <c r="E45" s="1">
        <v>4</v>
      </c>
      <c r="H45" s="1" t="s">
        <v>102</v>
      </c>
      <c r="I45" s="1" t="s">
        <v>102</v>
      </c>
      <c r="L45" s="1" t="s">
        <v>102</v>
      </c>
      <c r="AA45" s="1" t="s">
        <v>102</v>
      </c>
    </row>
    <row r="46" spans="1:22" ht="15">
      <c r="A46" s="2">
        <v>43</v>
      </c>
      <c r="B46" s="3">
        <v>40651</v>
      </c>
      <c r="C46" s="1" t="s">
        <v>11</v>
      </c>
      <c r="D46" s="1" t="s">
        <v>107</v>
      </c>
      <c r="E46" s="1">
        <v>6</v>
      </c>
      <c r="H46" s="1" t="s">
        <v>102</v>
      </c>
      <c r="I46" s="1" t="s">
        <v>102</v>
      </c>
      <c r="L46" s="1" t="s">
        <v>102</v>
      </c>
      <c r="M46" s="1" t="s">
        <v>102</v>
      </c>
      <c r="Q46" s="1" t="s">
        <v>102</v>
      </c>
      <c r="V46" s="1" t="s">
        <v>102</v>
      </c>
    </row>
    <row r="47" spans="1:2" ht="15">
      <c r="A47" s="2"/>
      <c r="B47" s="3"/>
    </row>
    <row r="48" spans="1:47" ht="15">
      <c r="A48" s="4" t="s">
        <v>1</v>
      </c>
      <c r="B48" s="4" t="s">
        <v>0</v>
      </c>
      <c r="C48" s="4" t="s">
        <v>2</v>
      </c>
      <c r="D48" s="4" t="s">
        <v>3</v>
      </c>
      <c r="E48" s="4" t="s">
        <v>55</v>
      </c>
      <c r="F48" s="4"/>
      <c r="G48" s="4" t="s">
        <v>56</v>
      </c>
      <c r="H48" s="4" t="s">
        <v>74</v>
      </c>
      <c r="I48" s="4" t="s">
        <v>57</v>
      </c>
      <c r="J48" s="4" t="s">
        <v>58</v>
      </c>
      <c r="K48" s="4" t="s">
        <v>75</v>
      </c>
      <c r="L48" s="4" t="s">
        <v>76</v>
      </c>
      <c r="M48" s="4" t="s">
        <v>77</v>
      </c>
      <c r="N48" s="4" t="s">
        <v>78</v>
      </c>
      <c r="O48" s="4" t="s">
        <v>79</v>
      </c>
      <c r="P48" s="4" t="s">
        <v>81</v>
      </c>
      <c r="Q48" s="4" t="s">
        <v>80</v>
      </c>
      <c r="R48" s="4" t="s">
        <v>82</v>
      </c>
      <c r="S48" s="4" t="s">
        <v>83</v>
      </c>
      <c r="T48" s="4" t="s">
        <v>84</v>
      </c>
      <c r="U48" s="4" t="s">
        <v>85</v>
      </c>
      <c r="V48" s="4" t="s">
        <v>86</v>
      </c>
      <c r="W48" s="4" t="s">
        <v>87</v>
      </c>
      <c r="X48" s="4" t="s">
        <v>88</v>
      </c>
      <c r="Y48" s="4" t="s">
        <v>89</v>
      </c>
      <c r="Z48" s="4" t="s">
        <v>90</v>
      </c>
      <c r="AA48" s="4" t="s">
        <v>91</v>
      </c>
      <c r="AB48" s="4" t="s">
        <v>92</v>
      </c>
      <c r="AC48" s="4" t="s">
        <v>93</v>
      </c>
      <c r="AD48" s="4" t="s">
        <v>94</v>
      </c>
      <c r="AE48" s="4" t="s">
        <v>95</v>
      </c>
      <c r="AF48" s="4" t="s">
        <v>96</v>
      </c>
      <c r="AG48" s="4" t="s">
        <v>97</v>
      </c>
      <c r="AH48" s="4" t="s">
        <v>136</v>
      </c>
      <c r="AI48" s="4" t="s">
        <v>98</v>
      </c>
      <c r="AJ48" s="4" t="s">
        <v>99</v>
      </c>
      <c r="AK48" s="4" t="s">
        <v>100</v>
      </c>
      <c r="AL48" s="4" t="s">
        <v>101</v>
      </c>
      <c r="AM48" s="4" t="s">
        <v>139</v>
      </c>
      <c r="AN48" s="4"/>
      <c r="AO48" s="4"/>
      <c r="AP48" s="4"/>
      <c r="AQ48" s="4"/>
      <c r="AR48" s="4"/>
      <c r="AS48" s="4"/>
      <c r="AT48" s="4"/>
      <c r="AU48" s="4"/>
    </row>
    <row r="49" s="4" customFormat="1" ht="15"/>
    <row r="50" spans="1:47" s="4" customFormat="1" ht="15">
      <c r="A50" s="2">
        <v>44</v>
      </c>
      <c r="B50" s="3">
        <v>40651</v>
      </c>
      <c r="C50" s="1" t="s">
        <v>108</v>
      </c>
      <c r="D50" s="1" t="s">
        <v>109</v>
      </c>
      <c r="E50" s="1">
        <v>6</v>
      </c>
      <c r="F50" s="1"/>
      <c r="G50" s="1"/>
      <c r="H50" s="1" t="s">
        <v>102</v>
      </c>
      <c r="I50" s="1" t="s">
        <v>102</v>
      </c>
      <c r="J50" s="1" t="s">
        <v>102</v>
      </c>
      <c r="K50" s="1"/>
      <c r="L50" s="1"/>
      <c r="M50" s="1" t="s">
        <v>102</v>
      </c>
      <c r="N50" s="1"/>
      <c r="O50" s="1"/>
      <c r="P50" s="1"/>
      <c r="Q50" s="1" t="s">
        <v>102</v>
      </c>
      <c r="R50" s="1"/>
      <c r="S50" s="1"/>
      <c r="T50" s="1" t="s">
        <v>102</v>
      </c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27" ht="15">
      <c r="A51" s="2">
        <v>45</v>
      </c>
      <c r="B51" s="3">
        <v>40652</v>
      </c>
      <c r="C51" s="1" t="s">
        <v>44</v>
      </c>
      <c r="D51" s="1" t="s">
        <v>110</v>
      </c>
      <c r="E51" s="1">
        <v>5</v>
      </c>
      <c r="H51" s="1" t="s">
        <v>102</v>
      </c>
      <c r="Q51" s="1" t="s">
        <v>102</v>
      </c>
      <c r="R51" s="1" t="s">
        <v>102</v>
      </c>
      <c r="S51" s="1" t="s">
        <v>102</v>
      </c>
      <c r="AA51" s="1" t="s">
        <v>102</v>
      </c>
    </row>
    <row r="52" spans="1:37" ht="15">
      <c r="A52" s="2">
        <v>46</v>
      </c>
      <c r="B52" s="3">
        <v>40652</v>
      </c>
      <c r="C52" s="1" t="s">
        <v>5</v>
      </c>
      <c r="D52" s="1" t="s">
        <v>111</v>
      </c>
      <c r="E52" s="1">
        <v>10</v>
      </c>
      <c r="H52" s="1" t="s">
        <v>102</v>
      </c>
      <c r="I52" s="1" t="s">
        <v>102</v>
      </c>
      <c r="L52" s="1" t="s">
        <v>102</v>
      </c>
      <c r="M52" s="1" t="s">
        <v>102</v>
      </c>
      <c r="Q52" s="1" t="s">
        <v>102</v>
      </c>
      <c r="T52" s="1" t="s">
        <v>102</v>
      </c>
      <c r="V52" s="1" t="s">
        <v>102</v>
      </c>
      <c r="X52" s="1" t="s">
        <v>102</v>
      </c>
      <c r="AA52" s="1" t="s">
        <v>102</v>
      </c>
      <c r="AK52" s="1" t="s">
        <v>102</v>
      </c>
    </row>
    <row r="53" spans="1:27" ht="15">
      <c r="A53" s="2">
        <v>47</v>
      </c>
      <c r="B53" s="3">
        <v>40657</v>
      </c>
      <c r="C53" s="1" t="s">
        <v>5</v>
      </c>
      <c r="D53" s="1" t="s">
        <v>112</v>
      </c>
      <c r="E53" s="1">
        <v>12</v>
      </c>
      <c r="G53" s="1" t="s">
        <v>102</v>
      </c>
      <c r="H53" s="1" t="s">
        <v>102</v>
      </c>
      <c r="I53" s="1" t="s">
        <v>102</v>
      </c>
      <c r="J53" s="1" t="s">
        <v>102</v>
      </c>
      <c r="L53" s="1" t="s">
        <v>102</v>
      </c>
      <c r="M53" s="1" t="s">
        <v>102</v>
      </c>
      <c r="P53" s="1" t="s">
        <v>102</v>
      </c>
      <c r="Q53" s="1" t="s">
        <v>102</v>
      </c>
      <c r="T53" s="1" t="s">
        <v>102</v>
      </c>
      <c r="U53" s="1" t="s">
        <v>102</v>
      </c>
      <c r="V53" s="1" t="s">
        <v>102</v>
      </c>
      <c r="AA53" s="1" t="s">
        <v>102</v>
      </c>
    </row>
    <row r="54" spans="1:27" ht="15">
      <c r="A54" s="2">
        <v>48</v>
      </c>
      <c r="B54" s="3">
        <v>40661</v>
      </c>
      <c r="C54" s="1" t="s">
        <v>11</v>
      </c>
      <c r="D54" s="1" t="s">
        <v>113</v>
      </c>
      <c r="E54" s="1">
        <v>4</v>
      </c>
      <c r="K54" s="1" t="s">
        <v>102</v>
      </c>
      <c r="Q54" s="1" t="s">
        <v>102</v>
      </c>
      <c r="T54" s="1" t="s">
        <v>102</v>
      </c>
      <c r="AA54" s="1" t="s">
        <v>102</v>
      </c>
    </row>
    <row r="55" spans="1:27" ht="15">
      <c r="A55" s="2">
        <v>49</v>
      </c>
      <c r="B55" s="3">
        <v>40661</v>
      </c>
      <c r="C55" s="1" t="s">
        <v>5</v>
      </c>
      <c r="D55" s="1" t="s">
        <v>114</v>
      </c>
      <c r="E55" s="1">
        <v>4</v>
      </c>
      <c r="J55" s="1" t="s">
        <v>102</v>
      </c>
      <c r="R55" s="1" t="s">
        <v>102</v>
      </c>
      <c r="S55" s="1" t="s">
        <v>102</v>
      </c>
      <c r="AA55" s="1" t="s">
        <v>102</v>
      </c>
    </row>
    <row r="56" spans="1:27" ht="15">
      <c r="A56" s="2">
        <v>50</v>
      </c>
      <c r="B56" s="3">
        <v>40668</v>
      </c>
      <c r="C56" s="1" t="s">
        <v>5</v>
      </c>
      <c r="D56" s="1" t="s">
        <v>115</v>
      </c>
      <c r="E56" s="1">
        <v>4</v>
      </c>
      <c r="H56" s="1" t="s">
        <v>102</v>
      </c>
      <c r="O56" s="1" t="s">
        <v>102</v>
      </c>
      <c r="Q56" s="1" t="s">
        <v>102</v>
      </c>
      <c r="AA56" s="1" t="s">
        <v>102</v>
      </c>
    </row>
    <row r="57" spans="1:17" ht="15">
      <c r="A57" s="2">
        <v>51</v>
      </c>
      <c r="B57" s="3">
        <v>40670</v>
      </c>
      <c r="C57" s="1" t="s">
        <v>116</v>
      </c>
      <c r="D57" s="1" t="s">
        <v>117</v>
      </c>
      <c r="E57" s="1">
        <v>2</v>
      </c>
      <c r="J57" s="1" t="s">
        <v>102</v>
      </c>
      <c r="Q57" s="1" t="s">
        <v>102</v>
      </c>
    </row>
    <row r="58" spans="1:22" ht="15">
      <c r="A58" s="2">
        <v>52</v>
      </c>
      <c r="B58" s="3">
        <v>40674</v>
      </c>
      <c r="C58" s="1" t="s">
        <v>11</v>
      </c>
      <c r="D58" s="1" t="s">
        <v>118</v>
      </c>
      <c r="E58" s="1">
        <v>2</v>
      </c>
      <c r="Q58" s="1" t="s">
        <v>102</v>
      </c>
      <c r="V58" s="1" t="s">
        <v>102</v>
      </c>
    </row>
    <row r="59" spans="1:22" ht="15">
      <c r="A59" s="2">
        <v>53</v>
      </c>
      <c r="B59" s="3">
        <v>40676</v>
      </c>
      <c r="C59" s="1" t="s">
        <v>11</v>
      </c>
      <c r="D59" s="1" t="s">
        <v>119</v>
      </c>
      <c r="E59" s="1">
        <v>2</v>
      </c>
      <c r="Q59" s="1" t="s">
        <v>102</v>
      </c>
      <c r="V59" s="1" t="s">
        <v>102</v>
      </c>
    </row>
    <row r="60" spans="1:37" ht="15">
      <c r="A60" s="2">
        <v>54</v>
      </c>
      <c r="B60" s="3">
        <v>40680</v>
      </c>
      <c r="C60" s="1" t="s">
        <v>19</v>
      </c>
      <c r="D60" s="1" t="s">
        <v>120</v>
      </c>
      <c r="E60" s="1">
        <v>7</v>
      </c>
      <c r="I60" s="1" t="s">
        <v>102</v>
      </c>
      <c r="L60" s="1" t="s">
        <v>102</v>
      </c>
      <c r="M60" s="1" t="s">
        <v>102</v>
      </c>
      <c r="Q60" s="1" t="s">
        <v>102</v>
      </c>
      <c r="T60" s="1" t="s">
        <v>102</v>
      </c>
      <c r="V60" s="1" t="s">
        <v>102</v>
      </c>
      <c r="AK60" s="1" t="s">
        <v>102</v>
      </c>
    </row>
    <row r="61" spans="1:38" ht="15">
      <c r="A61" s="2">
        <v>55</v>
      </c>
      <c r="B61" s="3">
        <v>40683</v>
      </c>
      <c r="C61" s="1" t="s">
        <v>121</v>
      </c>
      <c r="D61" s="1" t="s">
        <v>122</v>
      </c>
      <c r="E61" s="1">
        <v>12</v>
      </c>
      <c r="H61" s="1" t="s">
        <v>102</v>
      </c>
      <c r="L61" s="1" t="s">
        <v>102</v>
      </c>
      <c r="M61" s="1" t="s">
        <v>102</v>
      </c>
      <c r="P61" s="1" t="s">
        <v>102</v>
      </c>
      <c r="Q61" s="1" t="s">
        <v>102</v>
      </c>
      <c r="R61" s="1" t="s">
        <v>102</v>
      </c>
      <c r="S61" s="1" t="s">
        <v>102</v>
      </c>
      <c r="V61" s="1" t="s">
        <v>102</v>
      </c>
      <c r="AA61" s="1" t="s">
        <v>102</v>
      </c>
      <c r="AG61" s="1" t="s">
        <v>102</v>
      </c>
      <c r="AK61" s="1" t="s">
        <v>102</v>
      </c>
      <c r="AL61" s="1" t="s">
        <v>102</v>
      </c>
    </row>
    <row r="62" spans="1:20" ht="15">
      <c r="A62" s="2">
        <v>56</v>
      </c>
      <c r="B62" s="3">
        <v>40691</v>
      </c>
      <c r="C62" s="1" t="s">
        <v>5</v>
      </c>
      <c r="D62" s="1" t="s">
        <v>123</v>
      </c>
      <c r="E62" s="1">
        <v>6</v>
      </c>
      <c r="H62" s="1" t="s">
        <v>102</v>
      </c>
      <c r="I62" s="1" t="s">
        <v>102</v>
      </c>
      <c r="L62" s="1" t="s">
        <v>102</v>
      </c>
      <c r="P62" s="1" t="s">
        <v>102</v>
      </c>
      <c r="Q62" s="1" t="s">
        <v>102</v>
      </c>
      <c r="T62" s="1" t="s">
        <v>102</v>
      </c>
    </row>
    <row r="63" spans="1:17" ht="15">
      <c r="A63" s="2">
        <v>57</v>
      </c>
      <c r="B63" s="3">
        <v>40693</v>
      </c>
      <c r="C63" s="1" t="s">
        <v>44</v>
      </c>
      <c r="D63" s="1" t="s">
        <v>124</v>
      </c>
      <c r="E63" s="1">
        <v>4</v>
      </c>
      <c r="H63" s="1" t="s">
        <v>102</v>
      </c>
      <c r="I63" s="1" t="s">
        <v>102</v>
      </c>
      <c r="L63" s="1" t="s">
        <v>102</v>
      </c>
      <c r="Q63" s="1" t="s">
        <v>102</v>
      </c>
    </row>
    <row r="64" spans="1:20" ht="15">
      <c r="A64" s="2">
        <v>58</v>
      </c>
      <c r="B64" s="3">
        <v>40696</v>
      </c>
      <c r="C64" s="1" t="s">
        <v>11</v>
      </c>
      <c r="D64" s="1" t="s">
        <v>125</v>
      </c>
      <c r="E64" s="1">
        <v>2</v>
      </c>
      <c r="Q64" s="1" t="s">
        <v>102</v>
      </c>
      <c r="T64" s="1" t="s">
        <v>102</v>
      </c>
    </row>
    <row r="65" spans="1:38" ht="15">
      <c r="A65" s="2">
        <v>59</v>
      </c>
      <c r="B65" s="3">
        <v>40697</v>
      </c>
      <c r="C65" s="1" t="s">
        <v>108</v>
      </c>
      <c r="D65" s="1" t="s">
        <v>126</v>
      </c>
      <c r="E65" s="1">
        <v>6</v>
      </c>
      <c r="H65" s="1" t="s">
        <v>102</v>
      </c>
      <c r="I65" s="1" t="s">
        <v>102</v>
      </c>
      <c r="Q65" s="1" t="s">
        <v>102</v>
      </c>
      <c r="T65" s="1" t="s">
        <v>102</v>
      </c>
      <c r="AK65" s="1" t="s">
        <v>102</v>
      </c>
      <c r="AL65" s="1" t="s">
        <v>102</v>
      </c>
    </row>
    <row r="66" spans="1:37" ht="15">
      <c r="A66" s="2">
        <v>60</v>
      </c>
      <c r="B66" s="3">
        <v>40698</v>
      </c>
      <c r="C66" s="1" t="s">
        <v>116</v>
      </c>
      <c r="D66" s="1" t="s">
        <v>127</v>
      </c>
      <c r="E66" s="1">
        <v>6</v>
      </c>
      <c r="J66" s="1" t="s">
        <v>102</v>
      </c>
      <c r="M66" s="1" t="s">
        <v>102</v>
      </c>
      <c r="Q66" s="1" t="s">
        <v>102</v>
      </c>
      <c r="T66" s="1" t="s">
        <v>102</v>
      </c>
      <c r="V66" s="1" t="s">
        <v>102</v>
      </c>
      <c r="AK66" s="1" t="s">
        <v>102</v>
      </c>
    </row>
    <row r="67" spans="1:20" ht="15">
      <c r="A67" s="2">
        <v>61</v>
      </c>
      <c r="B67" s="3">
        <v>40712</v>
      </c>
      <c r="C67" s="1" t="s">
        <v>128</v>
      </c>
      <c r="D67" s="1" t="s">
        <v>107</v>
      </c>
      <c r="E67" s="1">
        <v>5</v>
      </c>
      <c r="H67" s="1" t="s">
        <v>102</v>
      </c>
      <c r="I67" s="1" t="s">
        <v>102</v>
      </c>
      <c r="L67" s="1" t="s">
        <v>102</v>
      </c>
      <c r="Q67" s="1" t="s">
        <v>102</v>
      </c>
      <c r="T67" s="1" t="s">
        <v>102</v>
      </c>
    </row>
    <row r="68" spans="1:17" ht="15">
      <c r="A68" s="2">
        <v>62</v>
      </c>
      <c r="B68" s="3">
        <v>40714</v>
      </c>
      <c r="C68" s="1" t="s">
        <v>128</v>
      </c>
      <c r="D68" s="1" t="s">
        <v>129</v>
      </c>
      <c r="E68" s="1">
        <v>4</v>
      </c>
      <c r="H68" s="1" t="s">
        <v>102</v>
      </c>
      <c r="I68" s="1" t="s">
        <v>102</v>
      </c>
      <c r="L68" s="1" t="s">
        <v>102</v>
      </c>
      <c r="Q68" s="1" t="s">
        <v>102</v>
      </c>
    </row>
    <row r="69" spans="1:34" ht="15">
      <c r="A69" s="2">
        <v>63</v>
      </c>
      <c r="B69" s="3">
        <v>40737</v>
      </c>
      <c r="C69" s="1" t="s">
        <v>128</v>
      </c>
      <c r="D69" s="1" t="s">
        <v>135</v>
      </c>
      <c r="E69" s="1">
        <v>8</v>
      </c>
      <c r="I69" s="1" t="s">
        <v>102</v>
      </c>
      <c r="J69" s="1" t="s">
        <v>102</v>
      </c>
      <c r="M69" s="1" t="s">
        <v>102</v>
      </c>
      <c r="P69" s="1" t="s">
        <v>102</v>
      </c>
      <c r="Q69" s="1" t="s">
        <v>102</v>
      </c>
      <c r="S69" s="1" t="s">
        <v>102</v>
      </c>
      <c r="T69" s="1" t="s">
        <v>102</v>
      </c>
      <c r="V69" s="1" t="s">
        <v>102</v>
      </c>
      <c r="AH69" s="1" t="s">
        <v>102</v>
      </c>
    </row>
    <row r="70" spans="1:39" ht="15">
      <c r="A70" s="2">
        <v>64</v>
      </c>
      <c r="B70" s="3">
        <v>40735</v>
      </c>
      <c r="C70" s="1" t="s">
        <v>137</v>
      </c>
      <c r="D70" s="1" t="s">
        <v>138</v>
      </c>
      <c r="E70" s="1">
        <v>2</v>
      </c>
      <c r="AA70" s="1" t="s">
        <v>102</v>
      </c>
      <c r="AM70" s="1" t="s">
        <v>102</v>
      </c>
    </row>
    <row r="71" spans="1:37" ht="15">
      <c r="A71" s="2">
        <v>65</v>
      </c>
      <c r="B71" s="3">
        <v>40739</v>
      </c>
      <c r="C71" s="1" t="s">
        <v>44</v>
      </c>
      <c r="D71" s="1" t="s">
        <v>140</v>
      </c>
      <c r="E71" s="1">
        <v>6</v>
      </c>
      <c r="J71" s="1" t="s">
        <v>102</v>
      </c>
      <c r="L71" s="1" t="s">
        <v>102</v>
      </c>
      <c r="M71" s="1" t="s">
        <v>102</v>
      </c>
      <c r="V71" s="1" t="s">
        <v>102</v>
      </c>
      <c r="AA71" s="1" t="s">
        <v>102</v>
      </c>
      <c r="AK71" s="1" t="s">
        <v>102</v>
      </c>
    </row>
    <row r="72" spans="1:20" ht="15">
      <c r="A72" s="7">
        <v>66</v>
      </c>
      <c r="B72" s="8">
        <v>40745</v>
      </c>
      <c r="C72" s="1" t="s">
        <v>8</v>
      </c>
      <c r="D72" s="1" t="s">
        <v>141</v>
      </c>
      <c r="E72" s="1">
        <v>3</v>
      </c>
      <c r="J72" s="1" t="s">
        <v>102</v>
      </c>
      <c r="Q72" s="1" t="s">
        <v>102</v>
      </c>
      <c r="T72" s="1" t="s">
        <v>102</v>
      </c>
    </row>
    <row r="73" spans="1:27" ht="15">
      <c r="A73" s="2">
        <v>67</v>
      </c>
      <c r="B73" s="3">
        <v>40750</v>
      </c>
      <c r="C73" s="1" t="s">
        <v>44</v>
      </c>
      <c r="D73" s="1" t="s">
        <v>142</v>
      </c>
      <c r="E73" s="1">
        <v>4</v>
      </c>
      <c r="L73" s="1" t="s">
        <v>102</v>
      </c>
      <c r="Q73" s="1" t="s">
        <v>102</v>
      </c>
      <c r="S73" s="1" t="s">
        <v>102</v>
      </c>
      <c r="AA73" s="1" t="s">
        <v>102</v>
      </c>
    </row>
    <row r="74" spans="1:20" ht="15">
      <c r="A74" s="2">
        <v>68</v>
      </c>
      <c r="B74" s="3">
        <v>40742</v>
      </c>
      <c r="C74" s="1" t="s">
        <v>31</v>
      </c>
      <c r="D74" s="1" t="s">
        <v>143</v>
      </c>
      <c r="E74" s="1">
        <v>4</v>
      </c>
      <c r="I74" s="1" t="s">
        <v>102</v>
      </c>
      <c r="J74" s="1" t="s">
        <v>102</v>
      </c>
      <c r="L74" s="1" t="s">
        <v>102</v>
      </c>
      <c r="T74" s="1" t="s">
        <v>102</v>
      </c>
    </row>
    <row r="75" spans="1:24" ht="15">
      <c r="A75" s="2">
        <v>69</v>
      </c>
      <c r="B75" s="3">
        <v>40755</v>
      </c>
      <c r="C75" s="1" t="s">
        <v>5</v>
      </c>
      <c r="D75" s="1" t="s">
        <v>144</v>
      </c>
      <c r="E75" s="1">
        <v>7</v>
      </c>
      <c r="I75" s="1" t="s">
        <v>102</v>
      </c>
      <c r="M75" s="1" t="s">
        <v>102</v>
      </c>
      <c r="Q75" s="1" t="s">
        <v>102</v>
      </c>
      <c r="T75" s="1" t="s">
        <v>102</v>
      </c>
      <c r="V75" s="1" t="s">
        <v>102</v>
      </c>
      <c r="X75" s="1" t="s">
        <v>102</v>
      </c>
    </row>
    <row r="76" spans="1:33" ht="15">
      <c r="A76" s="2">
        <v>70</v>
      </c>
      <c r="B76" s="3">
        <v>40757</v>
      </c>
      <c r="C76" s="1" t="s">
        <v>8</v>
      </c>
      <c r="D76" s="1" t="s">
        <v>138</v>
      </c>
      <c r="E76" s="1">
        <v>7</v>
      </c>
      <c r="I76" s="1" t="s">
        <v>102</v>
      </c>
      <c r="L76" s="1" t="s">
        <v>102</v>
      </c>
      <c r="M76" s="1" t="s">
        <v>102</v>
      </c>
      <c r="S76" s="1" t="s">
        <v>102</v>
      </c>
      <c r="V76" s="1" t="s">
        <v>102</v>
      </c>
      <c r="X76" s="1" t="s">
        <v>102</v>
      </c>
      <c r="AG76" s="1" t="s">
        <v>102</v>
      </c>
    </row>
    <row r="77" spans="1:27" ht="15">
      <c r="A77" s="2">
        <v>71</v>
      </c>
      <c r="B77" s="3">
        <v>40765</v>
      </c>
      <c r="C77" s="1" t="s">
        <v>44</v>
      </c>
      <c r="D77" s="1" t="s">
        <v>145</v>
      </c>
      <c r="E77" s="1">
        <v>3</v>
      </c>
      <c r="I77" s="1" t="s">
        <v>102</v>
      </c>
      <c r="Q77" s="1" t="s">
        <v>102</v>
      </c>
      <c r="AA77" s="1" t="s">
        <v>102</v>
      </c>
    </row>
    <row r="78" spans="1:37" ht="15">
      <c r="A78" s="2">
        <v>72</v>
      </c>
      <c r="B78" s="3">
        <v>40774</v>
      </c>
      <c r="C78" s="1" t="s">
        <v>38</v>
      </c>
      <c r="D78" s="1" t="s">
        <v>146</v>
      </c>
      <c r="E78" s="1">
        <v>4</v>
      </c>
      <c r="M78" s="1" t="s">
        <v>102</v>
      </c>
      <c r="V78" s="1" t="s">
        <v>102</v>
      </c>
      <c r="X78" s="1" t="s">
        <v>102</v>
      </c>
      <c r="AK78" s="1" t="s">
        <v>102</v>
      </c>
    </row>
    <row r="79" spans="1:17" ht="15">
      <c r="A79" s="2">
        <v>73</v>
      </c>
      <c r="B79" s="3">
        <v>40775</v>
      </c>
      <c r="C79" s="1" t="s">
        <v>49</v>
      </c>
      <c r="D79" s="1" t="s">
        <v>147</v>
      </c>
      <c r="E79" s="1">
        <v>4</v>
      </c>
      <c r="H79" s="1" t="s">
        <v>102</v>
      </c>
      <c r="I79" s="1" t="s">
        <v>102</v>
      </c>
      <c r="J79" s="1" t="s">
        <v>102</v>
      </c>
      <c r="Q79" s="1" t="s">
        <v>102</v>
      </c>
    </row>
    <row r="80" spans="1:27" ht="15">
      <c r="A80" s="2">
        <v>74</v>
      </c>
      <c r="B80" s="3">
        <v>40777</v>
      </c>
      <c r="C80" s="1" t="s">
        <v>8</v>
      </c>
      <c r="D80" s="1" t="s">
        <v>148</v>
      </c>
      <c r="E80" s="1">
        <v>9</v>
      </c>
      <c r="H80" s="1" t="s">
        <v>102</v>
      </c>
      <c r="I80" s="1" t="s">
        <v>102</v>
      </c>
      <c r="M80" s="1" t="s">
        <v>102</v>
      </c>
      <c r="Q80" s="1" t="s">
        <v>102</v>
      </c>
      <c r="T80" s="1" t="s">
        <v>102</v>
      </c>
      <c r="U80" s="1" t="s">
        <v>102</v>
      </c>
      <c r="V80" s="1" t="s">
        <v>102</v>
      </c>
      <c r="X80" s="1" t="s">
        <v>102</v>
      </c>
      <c r="AA80" s="1" t="s">
        <v>102</v>
      </c>
    </row>
    <row r="81" spans="1:34" ht="15">
      <c r="A81" s="2">
        <v>75</v>
      </c>
      <c r="B81" s="3">
        <v>40778</v>
      </c>
      <c r="C81" s="1" t="s">
        <v>5</v>
      </c>
      <c r="D81" s="1" t="s">
        <v>149</v>
      </c>
      <c r="E81" s="1">
        <v>10</v>
      </c>
      <c r="H81" s="1" t="s">
        <v>102</v>
      </c>
      <c r="I81" s="1" t="s">
        <v>102</v>
      </c>
      <c r="J81" s="1" t="s">
        <v>102</v>
      </c>
      <c r="Q81" s="1" t="s">
        <v>102</v>
      </c>
      <c r="R81" s="1" t="s">
        <v>102</v>
      </c>
      <c r="S81" s="1" t="s">
        <v>102</v>
      </c>
      <c r="V81" s="1" t="s">
        <v>102</v>
      </c>
      <c r="X81" s="1" t="s">
        <v>102</v>
      </c>
      <c r="AA81" s="1" t="s">
        <v>102</v>
      </c>
      <c r="AH81" s="1" t="s">
        <v>102</v>
      </c>
    </row>
    <row r="82" spans="1:37" ht="15">
      <c r="A82" s="2">
        <v>76</v>
      </c>
      <c r="B82" s="3">
        <v>40781</v>
      </c>
      <c r="C82" s="1" t="s">
        <v>44</v>
      </c>
      <c r="D82" s="1" t="s">
        <v>150</v>
      </c>
      <c r="E82" s="1">
        <v>5</v>
      </c>
      <c r="J82" s="1" t="s">
        <v>102</v>
      </c>
      <c r="M82" s="1" t="s">
        <v>102</v>
      </c>
      <c r="Q82" s="1" t="s">
        <v>102</v>
      </c>
      <c r="V82" s="1" t="s">
        <v>102</v>
      </c>
      <c r="AK82" s="1" t="s">
        <v>102</v>
      </c>
    </row>
    <row r="83" spans="1:33" ht="15">
      <c r="A83" s="2">
        <v>77</v>
      </c>
      <c r="B83" s="3">
        <v>40790</v>
      </c>
      <c r="C83" s="1" t="s">
        <v>8</v>
      </c>
      <c r="D83" s="1" t="s">
        <v>152</v>
      </c>
      <c r="E83" s="1">
        <v>4</v>
      </c>
      <c r="I83" s="1" t="s">
        <v>102</v>
      </c>
      <c r="L83" s="1" t="s">
        <v>102</v>
      </c>
      <c r="Q83" s="1" t="s">
        <v>102</v>
      </c>
      <c r="AG83" s="1" t="s">
        <v>102</v>
      </c>
    </row>
    <row r="84" spans="1:17" ht="15">
      <c r="A84" s="2">
        <v>78</v>
      </c>
      <c r="B84" s="3">
        <v>40791</v>
      </c>
      <c r="C84" s="1" t="s">
        <v>116</v>
      </c>
      <c r="D84" s="1" t="s">
        <v>153</v>
      </c>
      <c r="E84" s="1">
        <v>3</v>
      </c>
      <c r="I84" s="1" t="s">
        <v>102</v>
      </c>
      <c r="J84" s="1" t="s">
        <v>102</v>
      </c>
      <c r="Q84" s="1" t="s">
        <v>102</v>
      </c>
    </row>
    <row r="85" spans="1:38" ht="15">
      <c r="A85" s="2">
        <v>79</v>
      </c>
      <c r="B85" s="3">
        <v>40791</v>
      </c>
      <c r="C85" s="1" t="s">
        <v>31</v>
      </c>
      <c r="D85" s="1" t="s">
        <v>154</v>
      </c>
      <c r="E85" s="1">
        <v>12</v>
      </c>
      <c r="H85" s="1" t="s">
        <v>102</v>
      </c>
      <c r="I85" s="1" t="s">
        <v>102</v>
      </c>
      <c r="J85" s="1" t="s">
        <v>102</v>
      </c>
      <c r="L85" s="1" t="s">
        <v>102</v>
      </c>
      <c r="M85" s="1" t="s">
        <v>102</v>
      </c>
      <c r="Q85" s="1" t="s">
        <v>102</v>
      </c>
      <c r="T85" s="1" t="s">
        <v>102</v>
      </c>
      <c r="V85" s="1" t="s">
        <v>102</v>
      </c>
      <c r="AA85" s="1" t="s">
        <v>102</v>
      </c>
      <c r="AG85" s="1" t="s">
        <v>102</v>
      </c>
      <c r="AK85" s="1" t="s">
        <v>102</v>
      </c>
      <c r="AL85" s="1" t="s">
        <v>102</v>
      </c>
    </row>
    <row r="86" spans="1:13" ht="15">
      <c r="A86" s="2">
        <v>80</v>
      </c>
      <c r="B86" s="3">
        <v>40793</v>
      </c>
      <c r="C86" s="1" t="s">
        <v>26</v>
      </c>
      <c r="D86" s="1" t="s">
        <v>155</v>
      </c>
      <c r="E86" s="1">
        <v>2</v>
      </c>
      <c r="I86" s="1" t="s">
        <v>102</v>
      </c>
      <c r="M86" s="1" t="s">
        <v>102</v>
      </c>
    </row>
    <row r="87" spans="1:37" ht="15">
      <c r="A87" s="2">
        <v>81</v>
      </c>
      <c r="B87" s="3">
        <v>40794</v>
      </c>
      <c r="C87" s="1" t="s">
        <v>156</v>
      </c>
      <c r="D87" s="1" t="s">
        <v>157</v>
      </c>
      <c r="E87" s="1">
        <v>11</v>
      </c>
      <c r="H87" s="1" t="s">
        <v>102</v>
      </c>
      <c r="I87" s="1" t="s">
        <v>102</v>
      </c>
      <c r="L87" s="1" t="s">
        <v>102</v>
      </c>
      <c r="M87" s="1" t="s">
        <v>102</v>
      </c>
      <c r="P87" s="1" t="s">
        <v>102</v>
      </c>
      <c r="R87" s="1" t="s">
        <v>102</v>
      </c>
      <c r="T87" s="1" t="s">
        <v>102</v>
      </c>
      <c r="V87" s="1" t="s">
        <v>102</v>
      </c>
      <c r="X87" s="1" t="s">
        <v>102</v>
      </c>
      <c r="AG87" s="1" t="s">
        <v>102</v>
      </c>
      <c r="AK87" s="1" t="s">
        <v>102</v>
      </c>
    </row>
    <row r="88" spans="1:22" ht="15">
      <c r="A88" s="2">
        <v>82</v>
      </c>
      <c r="B88" s="3">
        <v>40795</v>
      </c>
      <c r="C88" s="1" t="s">
        <v>128</v>
      </c>
      <c r="D88" s="1" t="s">
        <v>158</v>
      </c>
      <c r="E88" s="1">
        <v>3</v>
      </c>
      <c r="R88" s="1" t="s">
        <v>102</v>
      </c>
      <c r="S88" s="1" t="s">
        <v>102</v>
      </c>
      <c r="V88" s="1" t="s">
        <v>102</v>
      </c>
    </row>
    <row r="89" spans="1:37" ht="15">
      <c r="A89" s="2">
        <v>83</v>
      </c>
      <c r="B89" s="3">
        <v>40796</v>
      </c>
      <c r="C89" s="1" t="s">
        <v>160</v>
      </c>
      <c r="D89" s="1" t="s">
        <v>161</v>
      </c>
      <c r="E89" s="1">
        <v>4</v>
      </c>
      <c r="M89" s="1" t="s">
        <v>102</v>
      </c>
      <c r="V89" s="1" t="s">
        <v>102</v>
      </c>
      <c r="AG89" s="1" t="s">
        <v>102</v>
      </c>
      <c r="AK89" s="1" t="s">
        <v>102</v>
      </c>
    </row>
    <row r="90" spans="1:24" ht="15">
      <c r="A90" s="2">
        <v>84</v>
      </c>
      <c r="B90" s="3">
        <v>40799</v>
      </c>
      <c r="C90" s="1" t="s">
        <v>44</v>
      </c>
      <c r="D90" s="1" t="s">
        <v>51</v>
      </c>
      <c r="E90" s="1">
        <v>3</v>
      </c>
      <c r="J90" s="1" t="s">
        <v>102</v>
      </c>
      <c r="U90" s="1" t="s">
        <v>102</v>
      </c>
      <c r="X90" s="1" t="s">
        <v>102</v>
      </c>
    </row>
    <row r="91" spans="1:33" ht="15">
      <c r="A91" s="2">
        <v>85</v>
      </c>
      <c r="B91" s="3">
        <v>40800</v>
      </c>
      <c r="C91" s="1" t="s">
        <v>128</v>
      </c>
      <c r="D91" s="1" t="s">
        <v>162</v>
      </c>
      <c r="E91" s="1">
        <v>5</v>
      </c>
      <c r="I91" s="1" t="s">
        <v>102</v>
      </c>
      <c r="S91" s="1" t="s">
        <v>102</v>
      </c>
      <c r="X91" s="1" t="s">
        <v>102</v>
      </c>
      <c r="AA91" s="1" t="s">
        <v>102</v>
      </c>
      <c r="AG91" s="1" t="s">
        <v>102</v>
      </c>
    </row>
    <row r="92" spans="1:37" ht="15">
      <c r="A92" s="2">
        <v>86</v>
      </c>
      <c r="B92" s="3">
        <v>40803</v>
      </c>
      <c r="C92" s="1" t="s">
        <v>5</v>
      </c>
      <c r="D92" s="1" t="s">
        <v>163</v>
      </c>
      <c r="E92" s="1">
        <v>8</v>
      </c>
      <c r="L92" s="1" t="s">
        <v>102</v>
      </c>
      <c r="M92" s="1" t="s">
        <v>102</v>
      </c>
      <c r="P92" s="1" t="s">
        <v>102</v>
      </c>
      <c r="V92" s="1" t="s">
        <v>102</v>
      </c>
      <c r="X92" s="1" t="s">
        <v>102</v>
      </c>
      <c r="AA92" s="1" t="s">
        <v>102</v>
      </c>
      <c r="AG92" s="1" t="s">
        <v>102</v>
      </c>
      <c r="AK92" s="1" t="s">
        <v>102</v>
      </c>
    </row>
    <row r="93" spans="1:37" ht="15">
      <c r="A93" s="2">
        <v>87</v>
      </c>
      <c r="B93" s="3">
        <v>40803</v>
      </c>
      <c r="C93" s="1" t="s">
        <v>160</v>
      </c>
      <c r="D93" s="1" t="s">
        <v>161</v>
      </c>
      <c r="E93" s="1">
        <v>3</v>
      </c>
      <c r="M93" s="1" t="s">
        <v>102</v>
      </c>
      <c r="V93" s="1" t="s">
        <v>102</v>
      </c>
      <c r="X93" s="1" t="s">
        <v>102</v>
      </c>
      <c r="AK93" s="1" t="s">
        <v>102</v>
      </c>
    </row>
    <row r="94" spans="1:33" ht="15">
      <c r="A94" s="2">
        <v>88</v>
      </c>
      <c r="B94" s="3">
        <v>40804</v>
      </c>
      <c r="C94" s="1" t="s">
        <v>166</v>
      </c>
      <c r="D94" s="1" t="s">
        <v>167</v>
      </c>
      <c r="E94" s="1">
        <v>7</v>
      </c>
      <c r="G94" s="1" t="s">
        <v>102</v>
      </c>
      <c r="H94" s="1" t="s">
        <v>102</v>
      </c>
      <c r="I94" s="1" t="s">
        <v>102</v>
      </c>
      <c r="L94" s="1" t="s">
        <v>102</v>
      </c>
      <c r="P94" s="1" t="s">
        <v>102</v>
      </c>
      <c r="T94" s="1" t="s">
        <v>102</v>
      </c>
      <c r="AG94" s="1" t="s">
        <v>102</v>
      </c>
    </row>
    <row r="95" spans="1:37" ht="15">
      <c r="A95" s="2">
        <v>89</v>
      </c>
      <c r="B95" s="3">
        <v>40807</v>
      </c>
      <c r="C95" s="1" t="s">
        <v>11</v>
      </c>
      <c r="D95" s="1" t="s">
        <v>168</v>
      </c>
      <c r="E95" s="1">
        <v>6</v>
      </c>
      <c r="I95" s="1" t="s">
        <v>102</v>
      </c>
      <c r="L95" s="1" t="s">
        <v>102</v>
      </c>
      <c r="M95" s="1" t="s">
        <v>102</v>
      </c>
      <c r="T95" s="1" t="s">
        <v>102</v>
      </c>
      <c r="V95" s="1" t="s">
        <v>102</v>
      </c>
      <c r="AK95" s="1" t="s">
        <v>102</v>
      </c>
    </row>
    <row r="96" spans="1:27" ht="15">
      <c r="A96" s="2">
        <v>90</v>
      </c>
      <c r="B96" s="3">
        <v>40812</v>
      </c>
      <c r="C96" s="1" t="s">
        <v>160</v>
      </c>
      <c r="D96" s="1" t="s">
        <v>169</v>
      </c>
      <c r="E96" s="1">
        <v>4</v>
      </c>
      <c r="O96" s="1" t="s">
        <v>102</v>
      </c>
      <c r="S96" s="1" t="s">
        <v>102</v>
      </c>
      <c r="X96" s="1" t="s">
        <v>102</v>
      </c>
      <c r="AA96" s="1" t="s">
        <v>102</v>
      </c>
    </row>
    <row r="97" spans="1:27" ht="15">
      <c r="A97" s="2">
        <v>91</v>
      </c>
      <c r="B97" s="3">
        <v>40816</v>
      </c>
      <c r="C97" s="1" t="s">
        <v>128</v>
      </c>
      <c r="D97" s="1" t="s">
        <v>171</v>
      </c>
      <c r="E97" s="1">
        <v>3</v>
      </c>
      <c r="H97" s="1" t="s">
        <v>102</v>
      </c>
      <c r="I97" s="1" t="s">
        <v>102</v>
      </c>
      <c r="AA97" s="1" t="s">
        <v>102</v>
      </c>
    </row>
    <row r="98" spans="1:33" ht="15">
      <c r="A98" s="2">
        <v>92</v>
      </c>
      <c r="B98" s="3">
        <v>40819</v>
      </c>
      <c r="C98" s="1" t="s">
        <v>5</v>
      </c>
      <c r="D98" s="1" t="s">
        <v>170</v>
      </c>
      <c r="E98" s="1">
        <v>3</v>
      </c>
      <c r="S98" s="1" t="s">
        <v>102</v>
      </c>
      <c r="AA98" s="1" t="s">
        <v>102</v>
      </c>
      <c r="AG98" s="1" t="s">
        <v>102</v>
      </c>
    </row>
    <row r="99" spans="1:20" ht="15">
      <c r="A99" s="2">
        <v>93</v>
      </c>
      <c r="B99" s="3">
        <v>40835</v>
      </c>
      <c r="C99" s="1" t="s">
        <v>128</v>
      </c>
      <c r="D99" s="1" t="s">
        <v>171</v>
      </c>
      <c r="E99" s="1">
        <v>3</v>
      </c>
      <c r="I99" s="1" t="s">
        <v>102</v>
      </c>
      <c r="S99" s="1" t="s">
        <v>102</v>
      </c>
      <c r="T99" s="1" t="s">
        <v>102</v>
      </c>
    </row>
    <row r="100" spans="1:37" ht="15">
      <c r="A100" s="2">
        <v>94</v>
      </c>
      <c r="B100" s="3">
        <v>40838</v>
      </c>
      <c r="C100" s="1" t="s">
        <v>5</v>
      </c>
      <c r="D100" s="1" t="s">
        <v>172</v>
      </c>
      <c r="E100" s="1">
        <v>10</v>
      </c>
      <c r="H100" s="1" t="s">
        <v>102</v>
      </c>
      <c r="I100" s="1" t="s">
        <v>102</v>
      </c>
      <c r="M100" s="1" t="s">
        <v>102</v>
      </c>
      <c r="Q100" s="1" t="s">
        <v>102</v>
      </c>
      <c r="S100" s="1" t="s">
        <v>102</v>
      </c>
      <c r="T100" s="1" t="s">
        <v>102</v>
      </c>
      <c r="V100" s="1" t="s">
        <v>102</v>
      </c>
      <c r="X100" s="1" t="s">
        <v>102</v>
      </c>
      <c r="AG100" s="1" t="s">
        <v>102</v>
      </c>
      <c r="AK100" s="1" t="s">
        <v>102</v>
      </c>
    </row>
    <row r="101" spans="1:27" ht="15">
      <c r="A101" s="2">
        <v>95</v>
      </c>
      <c r="B101" s="3">
        <v>40840</v>
      </c>
      <c r="C101" s="1" t="s">
        <v>14</v>
      </c>
      <c r="D101" s="1" t="s">
        <v>173</v>
      </c>
      <c r="E101" s="1">
        <v>3</v>
      </c>
      <c r="I101" s="1" t="s">
        <v>102</v>
      </c>
      <c r="Q101" s="1" t="s">
        <v>102</v>
      </c>
      <c r="AA101" s="1" t="s">
        <v>102</v>
      </c>
    </row>
    <row r="102" spans="1:39" ht="15">
      <c r="A102" s="2">
        <v>96</v>
      </c>
      <c r="B102" s="3">
        <v>40840</v>
      </c>
      <c r="C102" s="1" t="s">
        <v>31</v>
      </c>
      <c r="D102" s="1" t="s">
        <v>174</v>
      </c>
      <c r="E102" s="1">
        <v>16</v>
      </c>
      <c r="H102" s="1" t="s">
        <v>102</v>
      </c>
      <c r="I102" s="1" t="s">
        <v>102</v>
      </c>
      <c r="J102" s="1" t="s">
        <v>102</v>
      </c>
      <c r="L102" s="1" t="s">
        <v>102</v>
      </c>
      <c r="M102" s="1" t="s">
        <v>102</v>
      </c>
      <c r="O102" s="1" t="s">
        <v>102</v>
      </c>
      <c r="Q102" s="1" t="s">
        <v>102</v>
      </c>
      <c r="S102" s="1" t="s">
        <v>102</v>
      </c>
      <c r="T102" s="1" t="s">
        <v>102</v>
      </c>
      <c r="V102" s="1" t="s">
        <v>102</v>
      </c>
      <c r="X102" s="1" t="s">
        <v>102</v>
      </c>
      <c r="AA102" s="1" t="s">
        <v>102</v>
      </c>
      <c r="AG102" s="1" t="s">
        <v>102</v>
      </c>
      <c r="AH102" s="1" t="s">
        <v>102</v>
      </c>
      <c r="AK102" s="1" t="s">
        <v>102</v>
      </c>
      <c r="AL102" s="1" t="s">
        <v>102</v>
      </c>
      <c r="AM102" s="1" t="s">
        <v>102</v>
      </c>
    </row>
    <row r="103" spans="1:37" ht="15">
      <c r="A103" s="2">
        <v>97</v>
      </c>
      <c r="B103" s="3">
        <v>40842</v>
      </c>
      <c r="C103" s="1" t="s">
        <v>116</v>
      </c>
      <c r="D103" s="1" t="s">
        <v>175</v>
      </c>
      <c r="E103" s="1">
        <v>9</v>
      </c>
      <c r="J103" s="1" t="s">
        <v>102</v>
      </c>
      <c r="M103" s="1" t="s">
        <v>102</v>
      </c>
      <c r="O103" s="1" t="s">
        <v>102</v>
      </c>
      <c r="Q103" s="1" t="s">
        <v>102</v>
      </c>
      <c r="T103" s="1" t="s">
        <v>102</v>
      </c>
      <c r="V103" s="1" t="s">
        <v>102</v>
      </c>
      <c r="X103" s="1" t="s">
        <v>102</v>
      </c>
      <c r="AH103" s="1" t="s">
        <v>102</v>
      </c>
      <c r="AK103" s="1" t="s">
        <v>102</v>
      </c>
    </row>
    <row r="104" spans="1:27" ht="15">
      <c r="A104" s="2">
        <v>98</v>
      </c>
      <c r="B104" s="3">
        <v>40845</v>
      </c>
      <c r="C104" s="1" t="s">
        <v>44</v>
      </c>
      <c r="D104" s="1" t="s">
        <v>176</v>
      </c>
      <c r="E104" s="1">
        <v>7</v>
      </c>
      <c r="H104" s="1" t="s">
        <v>102</v>
      </c>
      <c r="J104" s="1" t="s">
        <v>102</v>
      </c>
      <c r="L104" s="1" t="s">
        <v>102</v>
      </c>
      <c r="Q104" s="1" t="s">
        <v>102</v>
      </c>
      <c r="U104" s="1" t="s">
        <v>102</v>
      </c>
      <c r="X104" s="1" t="s">
        <v>102</v>
      </c>
      <c r="AA104" s="1" t="s">
        <v>102</v>
      </c>
    </row>
    <row r="105" spans="1:33" ht="15">
      <c r="A105" s="2">
        <v>99</v>
      </c>
      <c r="B105" s="3">
        <v>40848</v>
      </c>
      <c r="C105" s="1" t="s">
        <v>31</v>
      </c>
      <c r="D105" s="1" t="s">
        <v>177</v>
      </c>
      <c r="E105" s="1">
        <v>5</v>
      </c>
      <c r="I105" s="1" t="s">
        <v>102</v>
      </c>
      <c r="J105" s="1" t="s">
        <v>102</v>
      </c>
      <c r="T105" s="1" t="s">
        <v>102</v>
      </c>
      <c r="U105" s="1" t="s">
        <v>102</v>
      </c>
      <c r="AG105" s="1" t="s">
        <v>102</v>
      </c>
    </row>
    <row r="106" spans="1:37" ht="15">
      <c r="A106" s="2">
        <v>100</v>
      </c>
      <c r="B106" s="3">
        <v>40847</v>
      </c>
      <c r="C106" s="1" t="s">
        <v>160</v>
      </c>
      <c r="D106" s="1" t="s">
        <v>178</v>
      </c>
      <c r="E106" s="1">
        <v>5</v>
      </c>
      <c r="M106" s="1" t="s">
        <v>102</v>
      </c>
      <c r="Q106" s="1" t="s">
        <v>102</v>
      </c>
      <c r="V106" s="1" t="s">
        <v>102</v>
      </c>
      <c r="AA106" s="1" t="s">
        <v>102</v>
      </c>
      <c r="AK106" s="1" t="s">
        <v>102</v>
      </c>
    </row>
    <row r="107" spans="1:37" ht="15">
      <c r="A107" s="2">
        <v>101</v>
      </c>
      <c r="B107" s="3">
        <v>40851</v>
      </c>
      <c r="C107" s="1" t="s">
        <v>5</v>
      </c>
      <c r="D107" s="1" t="s">
        <v>179</v>
      </c>
      <c r="E107" s="1">
        <v>5</v>
      </c>
      <c r="I107" s="1" t="s">
        <v>102</v>
      </c>
      <c r="M107" s="1" t="s">
        <v>102</v>
      </c>
      <c r="T107" s="1" t="s">
        <v>102</v>
      </c>
      <c r="V107" s="1" t="s">
        <v>102</v>
      </c>
      <c r="AA107" s="1" t="s">
        <v>102</v>
      </c>
      <c r="AK107" s="1" t="s">
        <v>102</v>
      </c>
    </row>
    <row r="108" spans="1:17" ht="15">
      <c r="A108" s="2">
        <v>102</v>
      </c>
      <c r="B108" s="3">
        <v>40857</v>
      </c>
      <c r="C108" s="1" t="s">
        <v>5</v>
      </c>
      <c r="D108" s="1" t="s">
        <v>180</v>
      </c>
      <c r="E108" s="1">
        <v>1</v>
      </c>
      <c r="Q108" s="1" t="s">
        <v>102</v>
      </c>
    </row>
    <row r="109" spans="1:27" ht="15">
      <c r="A109" s="2">
        <v>103</v>
      </c>
      <c r="B109" s="3">
        <v>40861</v>
      </c>
      <c r="C109" s="1" t="s">
        <v>8</v>
      </c>
      <c r="D109" s="1" t="s">
        <v>7</v>
      </c>
      <c r="E109" s="1">
        <v>5</v>
      </c>
      <c r="H109" s="1" t="s">
        <v>102</v>
      </c>
      <c r="J109" s="1" t="s">
        <v>102</v>
      </c>
      <c r="M109" s="1" t="s">
        <v>102</v>
      </c>
      <c r="O109" s="1" t="s">
        <v>102</v>
      </c>
      <c r="AA109" s="1" t="s">
        <v>102</v>
      </c>
    </row>
    <row r="110" spans="1:38" ht="15">
      <c r="A110" s="2">
        <v>104</v>
      </c>
      <c r="B110" s="3">
        <v>40866</v>
      </c>
      <c r="C110" s="1" t="s">
        <v>160</v>
      </c>
      <c r="D110" s="1" t="s">
        <v>181</v>
      </c>
      <c r="E110" s="1">
        <v>11</v>
      </c>
      <c r="H110" s="1" t="s">
        <v>102</v>
      </c>
      <c r="I110" s="1" t="s">
        <v>102</v>
      </c>
      <c r="J110" s="1" t="s">
        <v>102</v>
      </c>
      <c r="M110" s="1" t="s">
        <v>102</v>
      </c>
      <c r="Q110" s="1" t="s">
        <v>102</v>
      </c>
      <c r="S110" s="1" t="s">
        <v>102</v>
      </c>
      <c r="T110" s="1" t="s">
        <v>102</v>
      </c>
      <c r="V110" s="1" t="s">
        <v>102</v>
      </c>
      <c r="AJ110" s="1" t="s">
        <v>102</v>
      </c>
      <c r="AK110" s="1" t="s">
        <v>102</v>
      </c>
      <c r="AL110" s="1" t="s">
        <v>102</v>
      </c>
    </row>
    <row r="111" spans="1:24" ht="15">
      <c r="A111" s="2">
        <v>105</v>
      </c>
      <c r="B111" s="3">
        <v>40869</v>
      </c>
      <c r="C111" s="1" t="s">
        <v>5</v>
      </c>
      <c r="D111" s="1" t="s">
        <v>182</v>
      </c>
      <c r="E111" s="1">
        <v>7</v>
      </c>
      <c r="H111" s="1" t="s">
        <v>102</v>
      </c>
      <c r="I111" s="1" t="s">
        <v>102</v>
      </c>
      <c r="L111" s="1" t="s">
        <v>102</v>
      </c>
      <c r="Q111" s="1" t="s">
        <v>102</v>
      </c>
      <c r="S111" s="1" t="s">
        <v>102</v>
      </c>
      <c r="T111" s="1" t="s">
        <v>102</v>
      </c>
      <c r="X111" s="1" t="s">
        <v>102</v>
      </c>
    </row>
    <row r="112" spans="1:27" ht="15">
      <c r="A112" s="2">
        <v>106</v>
      </c>
      <c r="B112" s="3">
        <v>40874</v>
      </c>
      <c r="C112" s="1" t="s">
        <v>5</v>
      </c>
      <c r="D112" s="1" t="s">
        <v>183</v>
      </c>
      <c r="E112" s="1">
        <v>5</v>
      </c>
      <c r="H112" s="1" t="s">
        <v>102</v>
      </c>
      <c r="I112" s="1" t="s">
        <v>102</v>
      </c>
      <c r="J112" s="1" t="s">
        <v>102</v>
      </c>
      <c r="Q112" s="1" t="s">
        <v>102</v>
      </c>
      <c r="AA112" s="1" t="s">
        <v>102</v>
      </c>
    </row>
    <row r="113" spans="1:21" ht="15">
      <c r="A113" s="2">
        <v>107</v>
      </c>
      <c r="B113" s="3">
        <v>40881</v>
      </c>
      <c r="C113" s="1" t="s">
        <v>160</v>
      </c>
      <c r="D113" s="1" t="s">
        <v>184</v>
      </c>
      <c r="E113" s="1">
        <v>2</v>
      </c>
      <c r="I113" s="1" t="s">
        <v>102</v>
      </c>
      <c r="U113" s="1" t="s">
        <v>102</v>
      </c>
    </row>
    <row r="114" spans="1:24" ht="15">
      <c r="A114" s="2">
        <v>108</v>
      </c>
      <c r="B114" s="3">
        <v>40882</v>
      </c>
      <c r="C114" s="1" t="s">
        <v>5</v>
      </c>
      <c r="D114" s="1" t="s">
        <v>185</v>
      </c>
      <c r="E114" s="1">
        <v>3</v>
      </c>
      <c r="H114" s="1" t="s">
        <v>102</v>
      </c>
      <c r="U114" s="1" t="s">
        <v>102</v>
      </c>
      <c r="X114" s="1" t="s">
        <v>102</v>
      </c>
    </row>
    <row r="115" spans="1:37" ht="15">
      <c r="A115" s="2">
        <v>109</v>
      </c>
      <c r="B115" s="3">
        <v>40884</v>
      </c>
      <c r="C115" s="1" t="s">
        <v>19</v>
      </c>
      <c r="D115" s="1" t="s">
        <v>186</v>
      </c>
      <c r="E115" s="1">
        <v>7</v>
      </c>
      <c r="I115" s="1" t="s">
        <v>102</v>
      </c>
      <c r="M115" s="1" t="s">
        <v>102</v>
      </c>
      <c r="R115" s="1" t="s">
        <v>102</v>
      </c>
      <c r="S115" s="1" t="s">
        <v>102</v>
      </c>
      <c r="T115" s="1" t="s">
        <v>102</v>
      </c>
      <c r="V115" s="1" t="s">
        <v>102</v>
      </c>
      <c r="AK115" s="1" t="s">
        <v>102</v>
      </c>
    </row>
    <row r="116" spans="1:27" ht="15">
      <c r="A116" s="2">
        <v>110</v>
      </c>
      <c r="B116" s="3">
        <v>40888</v>
      </c>
      <c r="C116" s="1" t="s">
        <v>5</v>
      </c>
      <c r="D116" s="1" t="s">
        <v>7</v>
      </c>
      <c r="E116" s="1">
        <v>9</v>
      </c>
      <c r="H116" s="1" t="s">
        <v>102</v>
      </c>
      <c r="I116" s="1" t="s">
        <v>102</v>
      </c>
      <c r="J116" s="1" t="s">
        <v>102</v>
      </c>
      <c r="Q116" s="1" t="s">
        <v>102</v>
      </c>
      <c r="R116" s="1" t="s">
        <v>102</v>
      </c>
      <c r="S116" s="1" t="s">
        <v>102</v>
      </c>
      <c r="T116" s="1" t="s">
        <v>102</v>
      </c>
      <c r="X116" s="1" t="s">
        <v>102</v>
      </c>
      <c r="AA116" s="1" t="s">
        <v>102</v>
      </c>
    </row>
    <row r="117" spans="1:21" ht="15">
      <c r="A117" s="2">
        <v>111</v>
      </c>
      <c r="B117" s="3">
        <v>40891</v>
      </c>
      <c r="C117" s="1" t="s">
        <v>5</v>
      </c>
      <c r="D117" s="1" t="s">
        <v>187</v>
      </c>
      <c r="E117" s="1">
        <v>1</v>
      </c>
      <c r="U117" s="1" t="s">
        <v>102</v>
      </c>
    </row>
    <row r="118" spans="1:37" ht="15">
      <c r="A118" s="2">
        <v>112</v>
      </c>
      <c r="B118" s="3">
        <v>40895</v>
      </c>
      <c r="C118" s="1" t="s">
        <v>116</v>
      </c>
      <c r="D118" s="1" t="s">
        <v>181</v>
      </c>
      <c r="E118" s="1">
        <v>3</v>
      </c>
      <c r="M118" s="1" t="s">
        <v>102</v>
      </c>
      <c r="V118" s="1" t="s">
        <v>102</v>
      </c>
      <c r="AK118" s="1" t="s">
        <v>102</v>
      </c>
    </row>
    <row r="119" spans="1:37" ht="15">
      <c r="A119" s="2">
        <v>113</v>
      </c>
      <c r="B119" s="3">
        <v>40900</v>
      </c>
      <c r="C119" s="1" t="s">
        <v>11</v>
      </c>
      <c r="D119" s="1" t="s">
        <v>27</v>
      </c>
      <c r="E119" s="1">
        <v>5</v>
      </c>
      <c r="L119" s="1" t="s">
        <v>102</v>
      </c>
      <c r="M119" s="1" t="s">
        <v>102</v>
      </c>
      <c r="S119" s="1" t="s">
        <v>102</v>
      </c>
      <c r="V119" s="1" t="s">
        <v>102</v>
      </c>
      <c r="AK119" s="1" t="s">
        <v>102</v>
      </c>
    </row>
    <row r="120" spans="1:37" ht="15">
      <c r="A120" s="2">
        <v>114</v>
      </c>
      <c r="B120" s="3">
        <v>40901</v>
      </c>
      <c r="C120" s="1" t="s">
        <v>11</v>
      </c>
      <c r="D120" s="1" t="s">
        <v>188</v>
      </c>
      <c r="E120" s="1">
        <v>6</v>
      </c>
      <c r="L120" s="1" t="s">
        <v>102</v>
      </c>
      <c r="M120" s="1" t="s">
        <v>102</v>
      </c>
      <c r="Q120" s="1" t="s">
        <v>102</v>
      </c>
      <c r="S120" s="1" t="s">
        <v>102</v>
      </c>
      <c r="V120" s="1" t="s">
        <v>102</v>
      </c>
      <c r="AK120" s="1" t="s">
        <v>102</v>
      </c>
    </row>
    <row r="121" spans="1:13" ht="15">
      <c r="A121" s="2">
        <v>115</v>
      </c>
      <c r="B121" s="3">
        <v>40905</v>
      </c>
      <c r="C121" s="1" t="s">
        <v>11</v>
      </c>
      <c r="D121" s="1" t="s">
        <v>189</v>
      </c>
      <c r="E121" s="1">
        <v>1</v>
      </c>
      <c r="M121" s="1" t="s">
        <v>102</v>
      </c>
    </row>
    <row r="122" spans="1:13" ht="15">
      <c r="A122" s="2">
        <v>116</v>
      </c>
      <c r="B122" s="3">
        <v>40906</v>
      </c>
      <c r="C122" s="1" t="s">
        <v>11</v>
      </c>
      <c r="D122" s="1" t="s">
        <v>190</v>
      </c>
      <c r="E122" s="1">
        <v>1</v>
      </c>
      <c r="M122" s="1" t="s">
        <v>102</v>
      </c>
    </row>
    <row r="123" ht="15">
      <c r="A123" s="2"/>
    </row>
    <row r="124" spans="1:39" ht="15">
      <c r="A124" s="2"/>
      <c r="G124" s="4" t="s">
        <v>56</v>
      </c>
      <c r="H124" s="4" t="s">
        <v>74</v>
      </c>
      <c r="I124" s="4" t="s">
        <v>57</v>
      </c>
      <c r="J124" s="4" t="s">
        <v>58</v>
      </c>
      <c r="K124" s="4" t="s">
        <v>75</v>
      </c>
      <c r="L124" s="4" t="s">
        <v>76</v>
      </c>
      <c r="M124" s="4" t="s">
        <v>77</v>
      </c>
      <c r="N124" s="4" t="s">
        <v>78</v>
      </c>
      <c r="O124" s="4" t="s">
        <v>79</v>
      </c>
      <c r="P124" s="4" t="s">
        <v>81</v>
      </c>
      <c r="Q124" s="4" t="s">
        <v>80</v>
      </c>
      <c r="R124" s="4" t="s">
        <v>82</v>
      </c>
      <c r="S124" s="4" t="s">
        <v>83</v>
      </c>
      <c r="T124" s="4" t="s">
        <v>84</v>
      </c>
      <c r="U124" s="4" t="s">
        <v>85</v>
      </c>
      <c r="V124" s="4" t="s">
        <v>86</v>
      </c>
      <c r="W124" s="4" t="s">
        <v>87</v>
      </c>
      <c r="X124" s="4" t="s">
        <v>88</v>
      </c>
      <c r="Y124" s="4" t="s">
        <v>89</v>
      </c>
      <c r="Z124" s="4" t="s">
        <v>90</v>
      </c>
      <c r="AA124" s="4" t="s">
        <v>91</v>
      </c>
      <c r="AB124" s="4" t="s">
        <v>92</v>
      </c>
      <c r="AC124" s="4" t="s">
        <v>93</v>
      </c>
      <c r="AD124" s="4" t="s">
        <v>94</v>
      </c>
      <c r="AE124" s="4" t="s">
        <v>95</v>
      </c>
      <c r="AF124" s="4" t="s">
        <v>96</v>
      </c>
      <c r="AG124" s="4" t="s">
        <v>97</v>
      </c>
      <c r="AH124" s="4" t="s">
        <v>136</v>
      </c>
      <c r="AI124" s="4" t="s">
        <v>98</v>
      </c>
      <c r="AJ124" s="4" t="s">
        <v>99</v>
      </c>
      <c r="AK124" s="4" t="s">
        <v>100</v>
      </c>
      <c r="AL124" s="4" t="s">
        <v>101</v>
      </c>
      <c r="AM124" s="4" t="s">
        <v>139</v>
      </c>
    </row>
    <row r="125" spans="1:39" ht="15">
      <c r="A125" s="2"/>
      <c r="D125" s="1" t="s">
        <v>103</v>
      </c>
      <c r="G125" s="1">
        <f>COUNTIF(G4:G124,"X")</f>
        <v>3</v>
      </c>
      <c r="H125" s="1">
        <f aca="true" t="shared" si="0" ref="H125:Y125">COUNTIF(H4:H123,"X")</f>
        <v>45</v>
      </c>
      <c r="I125" s="1">
        <f t="shared" si="0"/>
        <v>61</v>
      </c>
      <c r="J125" s="1">
        <f t="shared" si="0"/>
        <v>49</v>
      </c>
      <c r="K125" s="1">
        <f t="shared" si="0"/>
        <v>2</v>
      </c>
      <c r="L125" s="1">
        <f t="shared" si="0"/>
        <v>41</v>
      </c>
      <c r="M125" s="1">
        <f t="shared" si="0"/>
        <v>56</v>
      </c>
      <c r="N125" s="1">
        <f t="shared" si="0"/>
        <v>0</v>
      </c>
      <c r="O125" s="1">
        <f t="shared" si="0"/>
        <v>7</v>
      </c>
      <c r="P125" s="1">
        <f t="shared" si="0"/>
        <v>9</v>
      </c>
      <c r="Q125" s="1">
        <f t="shared" si="0"/>
        <v>74</v>
      </c>
      <c r="R125" s="1">
        <f t="shared" si="0"/>
        <v>20</v>
      </c>
      <c r="S125" s="1">
        <f t="shared" si="0"/>
        <v>29</v>
      </c>
      <c r="T125" s="1">
        <f t="shared" si="0"/>
        <v>33</v>
      </c>
      <c r="U125" s="1">
        <f t="shared" si="0"/>
        <v>12</v>
      </c>
      <c r="V125" s="1">
        <f t="shared" si="0"/>
        <v>54</v>
      </c>
      <c r="W125" s="1">
        <f t="shared" si="0"/>
        <v>0</v>
      </c>
      <c r="X125" s="1">
        <f t="shared" si="0"/>
        <v>32</v>
      </c>
      <c r="Y125" s="1">
        <f t="shared" si="0"/>
        <v>0</v>
      </c>
      <c r="Z125" s="1">
        <f>COUNTIF(Z4:Z106,"X")</f>
        <v>0</v>
      </c>
      <c r="AA125" s="1">
        <f>COUNTIF(AA4:AA106,"X")</f>
        <v>49</v>
      </c>
      <c r="AB125" s="1">
        <f>COUNTIF(AB4:AB106,"X")</f>
        <v>4</v>
      </c>
      <c r="AC125" s="1">
        <f>COUNTIF(AC4:AC123,"X")</f>
        <v>0</v>
      </c>
      <c r="AD125" s="1">
        <f>COUNTIF(AD4:AD124,"X")</f>
        <v>0</v>
      </c>
      <c r="AE125" s="1">
        <f aca="true" t="shared" si="1" ref="AE125:AL125">COUNTIF(AE4:AE123,"X")</f>
        <v>0</v>
      </c>
      <c r="AF125" s="1">
        <f t="shared" si="1"/>
        <v>13</v>
      </c>
      <c r="AG125" s="1">
        <f t="shared" si="1"/>
        <v>20</v>
      </c>
      <c r="AH125" s="1">
        <f t="shared" si="1"/>
        <v>4</v>
      </c>
      <c r="AI125" s="1">
        <f t="shared" si="1"/>
        <v>0</v>
      </c>
      <c r="AJ125" s="1">
        <f t="shared" si="1"/>
        <v>5</v>
      </c>
      <c r="AK125" s="1">
        <f t="shared" si="1"/>
        <v>41</v>
      </c>
      <c r="AL125" s="1">
        <f t="shared" si="1"/>
        <v>9</v>
      </c>
      <c r="AM125" s="1">
        <f>COUNTIF(AM1:AM123,"X")</f>
        <v>2</v>
      </c>
    </row>
    <row r="126" spans="1:39" ht="15">
      <c r="A126" s="2"/>
      <c r="D126" s="1" t="s">
        <v>151</v>
      </c>
      <c r="G126" s="6">
        <f>G125/D142</f>
        <v>0.02586206896551724</v>
      </c>
      <c r="H126" s="6">
        <f>H125/D142</f>
        <v>0.3879310344827586</v>
      </c>
      <c r="I126" s="6">
        <f>I125/D142</f>
        <v>0.5258620689655172</v>
      </c>
      <c r="J126" s="6">
        <f>J125/D142</f>
        <v>0.4224137931034483</v>
      </c>
      <c r="K126" s="6">
        <f>K125/D142</f>
        <v>0.017241379310344827</v>
      </c>
      <c r="L126" s="6">
        <f>L125/D142</f>
        <v>0.35344827586206895</v>
      </c>
      <c r="M126" s="6">
        <f>M125/D142</f>
        <v>0.4827586206896552</v>
      </c>
      <c r="N126" s="6">
        <f>N125/D142</f>
        <v>0</v>
      </c>
      <c r="O126" s="6">
        <f>O125/D142</f>
        <v>0.0603448275862069</v>
      </c>
      <c r="P126" s="6">
        <f>P125/D142</f>
        <v>0.07758620689655173</v>
      </c>
      <c r="Q126" s="6">
        <f>Q125/D142</f>
        <v>0.6379310344827587</v>
      </c>
      <c r="R126" s="6">
        <f>R125/D142</f>
        <v>0.1724137931034483</v>
      </c>
      <c r="S126" s="6">
        <f>S125/D142</f>
        <v>0.25</v>
      </c>
      <c r="T126" s="6">
        <f>T125/D142</f>
        <v>0.28448275862068967</v>
      </c>
      <c r="U126" s="6">
        <f>U125/D142</f>
        <v>0.10344827586206896</v>
      </c>
      <c r="V126" s="6">
        <f>V125/D142</f>
        <v>0.46551724137931033</v>
      </c>
      <c r="W126" s="6">
        <f>W125/D142</f>
        <v>0</v>
      </c>
      <c r="X126" s="6">
        <f>X125/D142</f>
        <v>0.27586206896551724</v>
      </c>
      <c r="Y126" s="6">
        <f>Y125/D142</f>
        <v>0</v>
      </c>
      <c r="Z126" s="6">
        <f>Z125/D142</f>
        <v>0</v>
      </c>
      <c r="AA126" s="6">
        <f>AA125/D142</f>
        <v>0.4224137931034483</v>
      </c>
      <c r="AB126" s="6">
        <f>AB125/D142</f>
        <v>0.034482758620689655</v>
      </c>
      <c r="AC126" s="6">
        <f>AC125/D142</f>
        <v>0</v>
      </c>
      <c r="AD126" s="6">
        <f>AD125/D142</f>
        <v>0</v>
      </c>
      <c r="AE126" s="6">
        <f>AE125/D142</f>
        <v>0</v>
      </c>
      <c r="AF126" s="6">
        <f>AF125/D142</f>
        <v>0.11206896551724138</v>
      </c>
      <c r="AG126" s="6">
        <f>AG125/D142</f>
        <v>0.1724137931034483</v>
      </c>
      <c r="AH126" s="6">
        <f>AH125/D142</f>
        <v>0.034482758620689655</v>
      </c>
      <c r="AI126" s="6">
        <f>AI125/D142</f>
        <v>0</v>
      </c>
      <c r="AJ126" s="6">
        <f>AJ125/D142</f>
        <v>0.04310344827586207</v>
      </c>
      <c r="AK126" s="6">
        <f>AK125/D142</f>
        <v>0.35344827586206895</v>
      </c>
      <c r="AL126" s="6">
        <f>AL125/D142</f>
        <v>0.07758620689655173</v>
      </c>
      <c r="AM126" s="6">
        <v>0.0161</v>
      </c>
    </row>
    <row r="127" spans="1:38" ht="15">
      <c r="A127" s="2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</row>
    <row r="128" spans="1:47" ht="15.75" thickBot="1">
      <c r="A128" s="2"/>
      <c r="B128" s="4"/>
      <c r="C128" s="10" t="s">
        <v>59</v>
      </c>
      <c r="D128" s="11" t="s">
        <v>60</v>
      </c>
      <c r="E128" s="4"/>
      <c r="F128" s="4"/>
      <c r="G128" s="16" t="s">
        <v>2</v>
      </c>
      <c r="H128" s="16" t="s">
        <v>133</v>
      </c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</row>
    <row r="129" spans="1:47" s="4" customFormat="1" ht="15">
      <c r="A129" s="5"/>
      <c r="B129" s="1"/>
      <c r="C129" s="12" t="s">
        <v>61</v>
      </c>
      <c r="D129" s="13">
        <v>6</v>
      </c>
      <c r="E129" s="1"/>
      <c r="F129" s="1"/>
      <c r="G129" s="17" t="s">
        <v>11</v>
      </c>
      <c r="H129" s="17">
        <f>COUNTIF(C4:C122,"Amb. Assist")</f>
        <v>16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8" ht="15">
      <c r="A130" s="2"/>
      <c r="C130" s="14" t="s">
        <v>62</v>
      </c>
      <c r="D130" s="15">
        <v>10</v>
      </c>
      <c r="G130" s="17" t="s">
        <v>8</v>
      </c>
      <c r="H130" s="17">
        <f>COUNTIF(C3:C121,"Brush Fire")</f>
        <v>11</v>
      </c>
    </row>
    <row r="131" spans="1:8" ht="15">
      <c r="A131" s="2"/>
      <c r="C131" s="12" t="s">
        <v>63</v>
      </c>
      <c r="D131" s="13">
        <v>22</v>
      </c>
      <c r="G131" s="17" t="s">
        <v>5</v>
      </c>
      <c r="H131" s="17">
        <f>COUNTIF(C3:C121,"Structure Fire")</f>
        <v>28</v>
      </c>
    </row>
    <row r="132" spans="3:8" ht="15">
      <c r="C132" s="14" t="s">
        <v>64</v>
      </c>
      <c r="D132" s="15">
        <v>11</v>
      </c>
      <c r="G132" s="17" t="s">
        <v>19</v>
      </c>
      <c r="H132" s="17">
        <f>COUNTIF(C3:C121,"Flooding Condition")</f>
        <v>3</v>
      </c>
    </row>
    <row r="133" spans="3:8" ht="15">
      <c r="C133" s="12" t="s">
        <v>65</v>
      </c>
      <c r="D133" s="13">
        <v>8</v>
      </c>
      <c r="G133" s="17" t="s">
        <v>130</v>
      </c>
      <c r="H133" s="17">
        <f>COUNTIF(C3:C106,"Flooded Basement")</f>
        <v>3</v>
      </c>
    </row>
    <row r="134" spans="3:8" ht="15">
      <c r="C134" s="14" t="s">
        <v>66</v>
      </c>
      <c r="D134" s="15">
        <v>5</v>
      </c>
      <c r="G134" s="17" t="s">
        <v>131</v>
      </c>
      <c r="H134" s="17">
        <f>COUNTIF(C3:C121,"Lines/ Transformer Prob.")</f>
        <v>7</v>
      </c>
    </row>
    <row r="135" spans="3:8" ht="15">
      <c r="C135" s="12" t="s">
        <v>67</v>
      </c>
      <c r="D135" s="13">
        <v>7</v>
      </c>
      <c r="G135" s="17" t="s">
        <v>31</v>
      </c>
      <c r="H135" s="17">
        <f>COUNTIF(C3:C121,"10-50 PI")</f>
        <v>5</v>
      </c>
    </row>
    <row r="136" spans="3:8" ht="15">
      <c r="C136" s="14" t="s">
        <v>68</v>
      </c>
      <c r="D136" s="15">
        <v>7</v>
      </c>
      <c r="G136" s="17" t="s">
        <v>49</v>
      </c>
      <c r="H136" s="17">
        <f>COUNTIF(C3:C121,"10-50 PD")</f>
        <v>2</v>
      </c>
    </row>
    <row r="137" spans="3:8" ht="15">
      <c r="C137" s="12" t="s">
        <v>69</v>
      </c>
      <c r="D137" s="13">
        <v>15</v>
      </c>
      <c r="G137" s="17" t="s">
        <v>108</v>
      </c>
      <c r="H137" s="17">
        <f>COUNTIF(C3:C121,"Vehicle Fire")</f>
        <v>2</v>
      </c>
    </row>
    <row r="138" spans="3:8" ht="15">
      <c r="C138" s="14" t="s">
        <v>70</v>
      </c>
      <c r="D138" s="15">
        <v>8</v>
      </c>
      <c r="G138" s="17" t="s">
        <v>38</v>
      </c>
      <c r="H138" s="17">
        <f>COUNTIF(C3:C121,"Standby")</f>
        <v>3</v>
      </c>
    </row>
    <row r="139" spans="3:8" ht="15">
      <c r="C139" s="12" t="s">
        <v>71</v>
      </c>
      <c r="D139" s="13">
        <v>7</v>
      </c>
      <c r="G139" s="17" t="s">
        <v>116</v>
      </c>
      <c r="H139" s="17">
        <f>COUNTIF(C3:C121,"Parade")</f>
        <v>5</v>
      </c>
    </row>
    <row r="140" spans="3:8" ht="15">
      <c r="C140" s="14" t="s">
        <v>72</v>
      </c>
      <c r="D140" s="15">
        <v>10</v>
      </c>
      <c r="G140" s="17" t="s">
        <v>14</v>
      </c>
      <c r="H140" s="17">
        <f>COUNTIF(C3:C121,"Flue Fire")</f>
        <v>5</v>
      </c>
    </row>
    <row r="141" spans="3:8" ht="15">
      <c r="C141" s="12"/>
      <c r="D141" s="13"/>
      <c r="G141" s="17" t="s">
        <v>132</v>
      </c>
      <c r="H141" s="17">
        <f>COUNTIF(C3:C121,"Automatic Fire Alarm")</f>
        <v>13</v>
      </c>
    </row>
    <row r="142" spans="3:8" ht="15">
      <c r="C142" s="14" t="s">
        <v>73</v>
      </c>
      <c r="D142" s="15">
        <v>116</v>
      </c>
      <c r="G142" s="17" t="s">
        <v>121</v>
      </c>
      <c r="H142" s="17">
        <v>1</v>
      </c>
    </row>
    <row r="143" spans="7:8" ht="15">
      <c r="G143" s="17" t="s">
        <v>26</v>
      </c>
      <c r="H143" s="17">
        <f>COUNTIF(C3:C121,"Trees Down")</f>
        <v>2</v>
      </c>
    </row>
    <row r="144" spans="7:8" ht="15">
      <c r="G144" s="17" t="s">
        <v>137</v>
      </c>
      <c r="H144" s="17">
        <f>COUNTIF(C4:C121,"Water Shuttle")</f>
        <v>2</v>
      </c>
    </row>
    <row r="145" spans="7:8" ht="15">
      <c r="G145" s="17" t="s">
        <v>166</v>
      </c>
      <c r="H145" s="18">
        <f>COUNTIF(C1:C121,"Car Fire")</f>
        <v>1</v>
      </c>
    </row>
    <row r="146" spans="7:8" ht="15">
      <c r="G146" s="17" t="s">
        <v>156</v>
      </c>
      <c r="H146" s="18">
        <v>1</v>
      </c>
    </row>
    <row r="147" spans="2:47" ht="15">
      <c r="B147" s="4"/>
      <c r="C147" s="4"/>
      <c r="D147" s="4"/>
      <c r="E147" s="4"/>
      <c r="F147" s="4"/>
      <c r="G147" s="17" t="s">
        <v>159</v>
      </c>
      <c r="H147" s="18">
        <f>COUNTIF(C3:C121,"Other")</f>
        <v>6</v>
      </c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</row>
    <row r="148" spans="7:8" s="4" customFormat="1" ht="15">
      <c r="G148" s="17" t="s">
        <v>134</v>
      </c>
      <c r="H148" s="17">
        <f>SUBTOTAL(109,Sheet1!$H$129:$H$147)</f>
        <v>116</v>
      </c>
    </row>
    <row r="149" spans="2:47" s="4" customFormat="1" ht="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7:8" ht="15">
      <c r="G150" s="4"/>
      <c r="H150" s="4"/>
    </row>
    <row r="151" spans="7:8" ht="15">
      <c r="G151" s="4"/>
      <c r="H151" s="4"/>
    </row>
  </sheetData>
  <sheetProtection/>
  <conditionalFormatting sqref="F3:AX3 AV49:AX50 F48:AU49">
    <cfRule type="containsText" priority="3" dxfId="2" operator="containsText" text="Structure Fire">
      <formula>NOT(ISERROR(SEARCH("Structure Fire",F3)))</formula>
    </cfRule>
  </conditionalFormatting>
  <conditionalFormatting sqref="G124:AL124">
    <cfRule type="containsText" priority="1" dxfId="2" operator="containsText" text="Structure Fire">
      <formula>NOT(ISERROR(SEARCH("Structure Fire",G124)))</formula>
    </cfRule>
  </conditionalFormatting>
  <printOptions/>
  <pageMargins left="0" right="0" top="0" bottom="0" header="0.25" footer="0"/>
  <pageSetup fitToHeight="2" fitToWidth="3" horizontalDpi="200" verticalDpi="200" orientation="landscape" scale="75" r:id="rId1"/>
  <ignoredErrors>
    <ignoredError sqref="AC125:AD1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Austin</dc:creator>
  <cp:keywords/>
  <dc:description/>
  <cp:lastModifiedBy>Austin</cp:lastModifiedBy>
  <cp:lastPrinted>2012-01-02T19:59:39Z</cp:lastPrinted>
  <dcterms:created xsi:type="dcterms:W3CDTF">2011-04-09T21:20:09Z</dcterms:created>
  <dcterms:modified xsi:type="dcterms:W3CDTF">2012-01-02T20:13:24Z</dcterms:modified>
  <cp:category/>
  <cp:version/>
  <cp:contentType/>
  <cp:contentStatus/>
</cp:coreProperties>
</file>